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肖家湾村" sheetId="1" r:id="rId1"/>
  </sheets>
  <definedNames>
    <definedName name="_xlnm.Print_Titles" localSheetId="0">肖家湾村!$1:$5</definedName>
    <definedName name="_xlnm._FilterDatabase" localSheetId="0" hidden="1">肖家湾村!$A$3:$M$5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<sst xmlns="http://schemas.openxmlformats.org/spreadsheetml/2006/main" count="102" uniqueCount="61">
  <si>
    <t>2024年肃南县马蹄乡肖家湾村落实第三轮草原补奖政策资金发放表</t>
  </si>
  <si>
    <t>审核单位（盖章）                                审核人：</t>
  </si>
  <si>
    <r>
      <rPr>
        <sz val="11"/>
        <rFont val="宋体"/>
        <charset val="134"/>
      </rPr>
      <t>填报时间：2024</t>
    </r>
    <r>
      <rPr>
        <sz val="11"/>
        <rFont val="宋体"/>
        <charset val="134"/>
      </rPr>
      <t>年</t>
    </r>
    <r>
      <rPr>
        <sz val="11"/>
        <rFont val="宋体"/>
        <charset val="134"/>
      </rPr>
      <t>7</t>
    </r>
    <r>
      <rPr>
        <sz val="11"/>
        <rFont val="宋体"/>
        <charset val="134"/>
      </rPr>
      <t>月</t>
    </r>
    <r>
      <rPr>
        <sz val="11"/>
        <rFont val="宋体"/>
        <charset val="134"/>
      </rPr>
      <t>2</t>
    </r>
    <r>
      <rPr>
        <sz val="11"/>
        <rFont val="宋体"/>
        <charset val="134"/>
      </rPr>
      <t>日</t>
    </r>
  </si>
  <si>
    <t xml:space="preserve"> 单位：人、亩、元</t>
  </si>
  <si>
    <t>序号</t>
  </si>
  <si>
    <t>村</t>
  </si>
  <si>
    <t>户名</t>
  </si>
  <si>
    <t>家庭人口</t>
  </si>
  <si>
    <t>补奖面积</t>
  </si>
  <si>
    <t>人工
种草</t>
  </si>
  <si>
    <t>补奖资金</t>
  </si>
  <si>
    <t>备注</t>
  </si>
  <si>
    <t>电话号码</t>
  </si>
  <si>
    <t>总面积</t>
  </si>
  <si>
    <t>禁牧</t>
  </si>
  <si>
    <t>草畜平衡</t>
  </si>
  <si>
    <t>保底资金</t>
  </si>
  <si>
    <t>总计</t>
  </si>
  <si>
    <t>肖家湾村</t>
  </si>
  <si>
    <t>白军</t>
  </si>
  <si>
    <t>白宏明</t>
  </si>
  <si>
    <t>白峰</t>
  </si>
  <si>
    <t>白宏娜2023.6
扣2625元</t>
  </si>
  <si>
    <t>白九娃</t>
  </si>
  <si>
    <t>白文海</t>
  </si>
  <si>
    <t>白文福</t>
  </si>
  <si>
    <t>白文新</t>
  </si>
  <si>
    <t>白爱荣</t>
  </si>
  <si>
    <t>钱金秀</t>
  </si>
  <si>
    <t>李生娃</t>
  </si>
  <si>
    <t>李爱香</t>
  </si>
  <si>
    <t>黄玉莲</t>
  </si>
  <si>
    <t>李丰福</t>
  </si>
  <si>
    <t>李晓东</t>
  </si>
  <si>
    <t>计建成</t>
  </si>
  <si>
    <t>姚秋莲</t>
  </si>
  <si>
    <t>何云娃</t>
  </si>
  <si>
    <t>王自社</t>
  </si>
  <si>
    <t>王自德</t>
  </si>
  <si>
    <t>李风余</t>
  </si>
  <si>
    <t>李文福</t>
  </si>
  <si>
    <t>白文荣</t>
  </si>
  <si>
    <t>白文贵</t>
  </si>
  <si>
    <t>白礼</t>
  </si>
  <si>
    <t>白文祥</t>
  </si>
  <si>
    <t>白红红</t>
  </si>
  <si>
    <t>李凤英</t>
  </si>
  <si>
    <t>李文礼</t>
  </si>
  <si>
    <t>于廷贵</t>
  </si>
  <si>
    <t>于长武</t>
  </si>
  <si>
    <t>于长文</t>
  </si>
  <si>
    <t>于爱明</t>
  </si>
  <si>
    <t>李秀莲</t>
  </si>
  <si>
    <t>于长富</t>
  </si>
  <si>
    <t>林发生</t>
  </si>
  <si>
    <t>李桂香</t>
  </si>
  <si>
    <t>王成龙</t>
  </si>
  <si>
    <t>王常更</t>
  </si>
  <si>
    <t>李平平</t>
  </si>
  <si>
    <t>肃南裕固族自治县马蹄藏族乡肖家湾村民委员会</t>
  </si>
  <si>
    <t>村集体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</si>
</sst>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30">
    <font>
      <sz val="12"/>
      <name val="宋体"/>
      <charset val="134"/>
    </font>
    <font>
      <sz val="11"/>
      <name val="宋体"/>
      <charset val="134"/>
    </font>
    <font>
      <sz val="20"/>
      <name val="黑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rgb="FFFF0000"/>
      <name val="宋体"/>
      <charset val="134"/>
    </font>
    <font>
      <sz val="9"/>
      <color rgb="FFFF0000"/>
      <name val="宋体"/>
      <charset val="134"/>
    </font>
    <font>
      <sz val="11"/>
      <color indexed="10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2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3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8" fontId="1" fillId="0" borderId="0" xfId="0" applyNumberFormat="1" applyFont="1" applyFill="1">
      <alignment vertical="center"/>
    </xf>
    <xf numFmtId="0" fontId="2" fillId="0" borderId="0" xfId="49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 wrapText="1"/>
    </xf>
    <xf numFmtId="176" fontId="0" fillId="0" borderId="5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4" fillId="0" borderId="2" xfId="51" applyNumberFormat="1" applyFont="1" applyFill="1" applyBorder="1" applyAlignment="1">
      <alignment horizontal="center" vertical="center" wrapText="1"/>
    </xf>
    <xf numFmtId="176" fontId="4" fillId="0" borderId="2" xfId="51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8" fontId="4" fillId="0" borderId="2" xfId="51" applyNumberFormat="1" applyFont="1" applyFill="1" applyBorder="1" applyAlignment="1">
      <alignment horizontal="center" vertical="center"/>
    </xf>
    <xf numFmtId="176" fontId="1" fillId="0" borderId="2" xfId="51" applyNumberFormat="1" applyFont="1" applyFill="1" applyBorder="1" applyAlignment="1">
      <alignment horizontal="center" vertical="center" wrapText="1"/>
    </xf>
    <xf numFmtId="176" fontId="1" fillId="0" borderId="2" xfId="51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50" applyNumberFormat="1" applyFont="1" applyFill="1" applyBorder="1" applyAlignment="1">
      <alignment horizontal="center" vertical="center"/>
    </xf>
    <xf numFmtId="176" fontId="5" fillId="0" borderId="2" xfId="51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2" xfId="52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西柳沟村草原生态补奖政策基本情况统计表" xfId="49"/>
    <cellStyle name="常规 2" xfId="50"/>
    <cellStyle name="常规 2 13" xfId="51"/>
    <cellStyle name="常规 10 3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6"/>
  <sheetViews>
    <sheetView tabSelected="1" zoomScaleSheetLayoutView="60" workbookViewId="0">
      <pane ySplit="5" topLeftCell="A6" activePane="bottomLeft" state="frozen"/>
      <selection/>
      <selection pane="bottomLeft" activeCell="J6" sqref="J6"/>
    </sheetView>
  </sheetViews>
  <sheetFormatPr defaultColWidth="8.75" defaultRowHeight="13.5"/>
  <cols>
    <col min="1" max="1" width="4.25" style="2" customWidth="1"/>
    <col min="2" max="2" width="9" style="2" customWidth="1"/>
    <col min="3" max="3" width="8.625" style="2" customWidth="1"/>
    <col min="4" max="4" width="6.125" style="2" customWidth="1"/>
    <col min="5" max="5" width="8.5" style="3" customWidth="1"/>
    <col min="6" max="6" width="8.125" style="4" customWidth="1"/>
    <col min="7" max="7" width="9" style="4" customWidth="1"/>
    <col min="8" max="8" width="7.25" style="4" customWidth="1"/>
    <col min="9" max="9" width="9.25" style="5" customWidth="1"/>
    <col min="10" max="10" width="11" style="4" customWidth="1"/>
    <col min="11" max="11" width="10.75" style="4" customWidth="1"/>
    <col min="12" max="12" width="11.125" style="5" customWidth="1"/>
    <col min="13" max="13" width="13" style="6" customWidth="1"/>
    <col min="14" max="16384" width="8.75" style="2"/>
  </cols>
  <sheetData>
    <row r="1" ht="38.25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ht="18.75" customHeight="1" spans="1:13">
      <c r="A2" s="8" t="s">
        <v>1</v>
      </c>
      <c r="B2" s="8"/>
      <c r="C2" s="8"/>
      <c r="D2" s="8"/>
      <c r="E2" s="9" t="s">
        <v>2</v>
      </c>
      <c r="F2" s="9"/>
      <c r="G2" s="9"/>
      <c r="H2" s="9"/>
      <c r="I2" s="9"/>
      <c r="J2" s="9"/>
      <c r="K2" s="9" t="s">
        <v>3</v>
      </c>
      <c r="L2" s="9"/>
      <c r="M2" s="9"/>
    </row>
    <row r="3" ht="21.75" customHeight="1" spans="1:14">
      <c r="A3" s="10" t="s">
        <v>4</v>
      </c>
      <c r="B3" s="11" t="s">
        <v>5</v>
      </c>
      <c r="C3" s="10" t="s">
        <v>6</v>
      </c>
      <c r="D3" s="12" t="s">
        <v>7</v>
      </c>
      <c r="E3" s="13" t="s">
        <v>8</v>
      </c>
      <c r="F3" s="13"/>
      <c r="G3" s="13"/>
      <c r="H3" s="14" t="s">
        <v>9</v>
      </c>
      <c r="I3" s="13" t="s">
        <v>10</v>
      </c>
      <c r="J3" s="13"/>
      <c r="K3" s="13"/>
      <c r="L3" s="13"/>
      <c r="M3" s="30" t="s">
        <v>11</v>
      </c>
      <c r="N3" s="31" t="s">
        <v>12</v>
      </c>
    </row>
    <row r="4" ht="18.75" customHeight="1" spans="1:14">
      <c r="A4" s="10"/>
      <c r="B4" s="15"/>
      <c r="C4" s="10"/>
      <c r="D4" s="12"/>
      <c r="E4" s="16" t="s">
        <v>13</v>
      </c>
      <c r="F4" s="16" t="s">
        <v>14</v>
      </c>
      <c r="G4" s="16" t="s">
        <v>15</v>
      </c>
      <c r="H4" s="13"/>
      <c r="I4" s="32" t="s">
        <v>14</v>
      </c>
      <c r="J4" s="33" t="s">
        <v>15</v>
      </c>
      <c r="K4" s="33" t="s">
        <v>16</v>
      </c>
      <c r="L4" s="32" t="s">
        <v>17</v>
      </c>
      <c r="M4" s="30"/>
      <c r="N4" s="34"/>
    </row>
    <row r="5" ht="13.9" customHeight="1" spans="1:14">
      <c r="A5" s="10"/>
      <c r="B5" s="17"/>
      <c r="C5" s="10"/>
      <c r="D5" s="12"/>
      <c r="E5" s="16"/>
      <c r="F5" s="16"/>
      <c r="G5" s="16"/>
      <c r="H5" s="13"/>
      <c r="I5" s="32"/>
      <c r="J5" s="33"/>
      <c r="K5" s="33"/>
      <c r="L5" s="32"/>
      <c r="M5" s="30"/>
      <c r="N5" s="35"/>
    </row>
    <row r="6" s="1" customFormat="1" ht="24.75" customHeight="1" spans="1:14">
      <c r="A6" s="18">
        <v>1</v>
      </c>
      <c r="B6" s="18" t="s">
        <v>18</v>
      </c>
      <c r="C6" s="19" t="s">
        <v>19</v>
      </c>
      <c r="D6" s="20">
        <v>2</v>
      </c>
      <c r="E6" s="20">
        <v>145</v>
      </c>
      <c r="F6" s="21"/>
      <c r="G6" s="20">
        <v>145</v>
      </c>
      <c r="H6" s="20">
        <v>7.05</v>
      </c>
      <c r="I6" s="18">
        <f t="shared" ref="I6:I45" si="0">ROUND(F6*21.84,2)</f>
        <v>0</v>
      </c>
      <c r="J6" s="18">
        <f t="shared" ref="J6:J45" si="1">ROUND(G6*2.59,2)</f>
        <v>375.55</v>
      </c>
      <c r="K6" s="29">
        <f>D6*4500</f>
        <v>9000</v>
      </c>
      <c r="L6" s="18">
        <f t="shared" ref="L6:L45" si="2">I6+J6+K6</f>
        <v>9375.55</v>
      </c>
      <c r="M6" s="36"/>
      <c r="N6" s="37"/>
    </row>
    <row r="7" s="1" customFormat="1" ht="24.75" customHeight="1" spans="1:14">
      <c r="A7" s="18">
        <v>2</v>
      </c>
      <c r="B7" s="18" t="s">
        <v>18</v>
      </c>
      <c r="C7" s="19" t="s">
        <v>20</v>
      </c>
      <c r="D7" s="20">
        <v>3</v>
      </c>
      <c r="E7" s="20">
        <v>200</v>
      </c>
      <c r="F7" s="21"/>
      <c r="G7" s="20">
        <v>200</v>
      </c>
      <c r="H7" s="20"/>
      <c r="I7" s="18">
        <f t="shared" si="0"/>
        <v>0</v>
      </c>
      <c r="J7" s="18">
        <f t="shared" si="1"/>
        <v>518</v>
      </c>
      <c r="K7" s="29">
        <f>D7*4500</f>
        <v>13500</v>
      </c>
      <c r="L7" s="18">
        <f t="shared" si="2"/>
        <v>14018</v>
      </c>
      <c r="M7" s="36"/>
      <c r="N7" s="37"/>
    </row>
    <row r="8" s="1" customFormat="1" ht="24.75" customHeight="1" spans="1:14">
      <c r="A8" s="18">
        <v>3</v>
      </c>
      <c r="B8" s="18" t="s">
        <v>18</v>
      </c>
      <c r="C8" s="22" t="s">
        <v>21</v>
      </c>
      <c r="D8" s="20">
        <v>3</v>
      </c>
      <c r="E8" s="20">
        <f t="shared" ref="E8:E45" si="3">F8+G8</f>
        <v>148</v>
      </c>
      <c r="F8" s="21"/>
      <c r="G8" s="20">
        <v>148</v>
      </c>
      <c r="H8" s="20">
        <v>3.075</v>
      </c>
      <c r="I8" s="18">
        <f t="shared" si="0"/>
        <v>0</v>
      </c>
      <c r="J8" s="18">
        <f t="shared" si="1"/>
        <v>383.32</v>
      </c>
      <c r="K8" s="29">
        <f>D8*4500-2625</f>
        <v>10875</v>
      </c>
      <c r="L8" s="18">
        <f t="shared" si="2"/>
        <v>11258.32</v>
      </c>
      <c r="M8" s="38" t="s">
        <v>22</v>
      </c>
      <c r="N8" s="37"/>
    </row>
    <row r="9" s="1" customFormat="1" ht="24.75" customHeight="1" spans="1:14">
      <c r="A9" s="18">
        <v>4</v>
      </c>
      <c r="B9" s="18" t="s">
        <v>18</v>
      </c>
      <c r="C9" s="22" t="s">
        <v>23</v>
      </c>
      <c r="D9" s="20">
        <v>4</v>
      </c>
      <c r="E9" s="20">
        <f t="shared" si="3"/>
        <v>197</v>
      </c>
      <c r="F9" s="21"/>
      <c r="G9" s="20">
        <v>197</v>
      </c>
      <c r="H9" s="20">
        <v>4.05</v>
      </c>
      <c r="I9" s="18">
        <f t="shared" si="0"/>
        <v>0</v>
      </c>
      <c r="J9" s="18">
        <f t="shared" si="1"/>
        <v>510.23</v>
      </c>
      <c r="K9" s="29">
        <f t="shared" ref="K9:K45" si="4">D9*4500</f>
        <v>18000</v>
      </c>
      <c r="L9" s="18">
        <f t="shared" si="2"/>
        <v>18510.23</v>
      </c>
      <c r="M9" s="18"/>
      <c r="N9" s="37"/>
    </row>
    <row r="10" s="1" customFormat="1" ht="24.75" customHeight="1" spans="1:14">
      <c r="A10" s="18">
        <v>5</v>
      </c>
      <c r="B10" s="18" t="s">
        <v>18</v>
      </c>
      <c r="C10" s="22" t="s">
        <v>24</v>
      </c>
      <c r="D10" s="20">
        <v>2</v>
      </c>
      <c r="E10" s="20">
        <f t="shared" si="3"/>
        <v>197</v>
      </c>
      <c r="F10" s="21"/>
      <c r="G10" s="20">
        <v>197</v>
      </c>
      <c r="H10" s="20">
        <v>4.05</v>
      </c>
      <c r="I10" s="18">
        <f t="shared" si="0"/>
        <v>0</v>
      </c>
      <c r="J10" s="18">
        <f t="shared" si="1"/>
        <v>510.23</v>
      </c>
      <c r="K10" s="29">
        <f t="shared" si="4"/>
        <v>9000</v>
      </c>
      <c r="L10" s="18">
        <f t="shared" si="2"/>
        <v>9510.23</v>
      </c>
      <c r="M10" s="18"/>
      <c r="N10" s="37"/>
    </row>
    <row r="11" s="1" customFormat="1" ht="24.75" customHeight="1" spans="1:14">
      <c r="A11" s="18">
        <v>6</v>
      </c>
      <c r="B11" s="18" t="s">
        <v>18</v>
      </c>
      <c r="C11" s="22" t="s">
        <v>25</v>
      </c>
      <c r="D11" s="20">
        <v>4</v>
      </c>
      <c r="E11" s="20">
        <f t="shared" si="3"/>
        <v>392</v>
      </c>
      <c r="F11" s="21"/>
      <c r="G11" s="20">
        <v>392</v>
      </c>
      <c r="H11" s="20">
        <v>10.125</v>
      </c>
      <c r="I11" s="18">
        <f t="shared" si="0"/>
        <v>0</v>
      </c>
      <c r="J11" s="18">
        <f t="shared" si="1"/>
        <v>1015.28</v>
      </c>
      <c r="K11" s="29">
        <f t="shared" si="4"/>
        <v>18000</v>
      </c>
      <c r="L11" s="18">
        <f t="shared" si="2"/>
        <v>19015.28</v>
      </c>
      <c r="M11" s="18"/>
      <c r="N11" s="37"/>
    </row>
    <row r="12" s="1" customFormat="1" ht="24.75" customHeight="1" spans="1:14">
      <c r="A12" s="18">
        <v>7</v>
      </c>
      <c r="B12" s="18" t="s">
        <v>18</v>
      </c>
      <c r="C12" s="19" t="s">
        <v>26</v>
      </c>
      <c r="D12" s="20">
        <v>3</v>
      </c>
      <c r="E12" s="20">
        <f t="shared" si="3"/>
        <v>196</v>
      </c>
      <c r="F12" s="21"/>
      <c r="G12" s="20">
        <v>196</v>
      </c>
      <c r="H12" s="20">
        <v>4.05</v>
      </c>
      <c r="I12" s="18">
        <f t="shared" si="0"/>
        <v>0</v>
      </c>
      <c r="J12" s="18">
        <f t="shared" si="1"/>
        <v>507.64</v>
      </c>
      <c r="K12" s="29">
        <f t="shared" si="4"/>
        <v>13500</v>
      </c>
      <c r="L12" s="18">
        <f t="shared" si="2"/>
        <v>14007.64</v>
      </c>
      <c r="M12" s="36"/>
      <c r="N12" s="37"/>
    </row>
    <row r="13" s="1" customFormat="1" ht="24.75" customHeight="1" spans="1:14">
      <c r="A13" s="18">
        <v>8</v>
      </c>
      <c r="B13" s="18" t="s">
        <v>18</v>
      </c>
      <c r="C13" s="22" t="s">
        <v>27</v>
      </c>
      <c r="D13" s="20">
        <v>4</v>
      </c>
      <c r="E13" s="20">
        <f t="shared" si="3"/>
        <v>196</v>
      </c>
      <c r="F13" s="21"/>
      <c r="G13" s="20">
        <v>196</v>
      </c>
      <c r="H13" s="20">
        <v>4.05</v>
      </c>
      <c r="I13" s="18">
        <f t="shared" si="0"/>
        <v>0</v>
      </c>
      <c r="J13" s="18">
        <f t="shared" si="1"/>
        <v>507.64</v>
      </c>
      <c r="K13" s="29">
        <f t="shared" si="4"/>
        <v>18000</v>
      </c>
      <c r="L13" s="18">
        <f t="shared" si="2"/>
        <v>18507.64</v>
      </c>
      <c r="M13" s="39"/>
      <c r="N13" s="37"/>
    </row>
    <row r="14" s="1" customFormat="1" ht="24.75" customHeight="1" spans="1:14">
      <c r="A14" s="18">
        <v>9</v>
      </c>
      <c r="B14" s="18" t="s">
        <v>18</v>
      </c>
      <c r="C14" s="22" t="s">
        <v>28</v>
      </c>
      <c r="D14" s="20">
        <v>1</v>
      </c>
      <c r="E14" s="20">
        <f t="shared" si="3"/>
        <v>493</v>
      </c>
      <c r="F14" s="21"/>
      <c r="G14" s="20">
        <v>493</v>
      </c>
      <c r="H14" s="20">
        <v>10.125</v>
      </c>
      <c r="I14" s="18">
        <f t="shared" si="0"/>
        <v>0</v>
      </c>
      <c r="J14" s="18">
        <f t="shared" si="1"/>
        <v>1276.87</v>
      </c>
      <c r="K14" s="29">
        <f t="shared" si="4"/>
        <v>4500</v>
      </c>
      <c r="L14" s="18">
        <f t="shared" si="2"/>
        <v>5776.87</v>
      </c>
      <c r="M14" s="40"/>
      <c r="N14" s="37"/>
    </row>
    <row r="15" s="1" customFormat="1" ht="24.75" customHeight="1" spans="1:14">
      <c r="A15" s="18">
        <v>10</v>
      </c>
      <c r="B15" s="18" t="s">
        <v>18</v>
      </c>
      <c r="C15" s="22" t="s">
        <v>29</v>
      </c>
      <c r="D15" s="20">
        <v>5</v>
      </c>
      <c r="E15" s="20">
        <f t="shared" si="3"/>
        <v>592</v>
      </c>
      <c r="F15" s="21"/>
      <c r="G15" s="20">
        <v>592</v>
      </c>
      <c r="H15" s="20">
        <v>16.2</v>
      </c>
      <c r="I15" s="18">
        <f t="shared" si="0"/>
        <v>0</v>
      </c>
      <c r="J15" s="18">
        <f t="shared" si="1"/>
        <v>1533.28</v>
      </c>
      <c r="K15" s="29">
        <f t="shared" si="4"/>
        <v>22500</v>
      </c>
      <c r="L15" s="18">
        <f t="shared" si="2"/>
        <v>24033.28</v>
      </c>
      <c r="M15" s="39"/>
      <c r="N15" s="37"/>
    </row>
    <row r="16" s="1" customFormat="1" ht="24.75" customHeight="1" spans="1:14">
      <c r="A16" s="18">
        <v>11</v>
      </c>
      <c r="B16" s="18" t="s">
        <v>18</v>
      </c>
      <c r="C16" s="19" t="s">
        <v>30</v>
      </c>
      <c r="D16" s="20">
        <v>4</v>
      </c>
      <c r="E16" s="20">
        <f t="shared" si="3"/>
        <v>296</v>
      </c>
      <c r="F16" s="21"/>
      <c r="G16" s="20">
        <v>296</v>
      </c>
      <c r="H16" s="20">
        <v>6.075</v>
      </c>
      <c r="I16" s="18">
        <f t="shared" si="0"/>
        <v>0</v>
      </c>
      <c r="J16" s="18">
        <f t="shared" si="1"/>
        <v>766.64</v>
      </c>
      <c r="K16" s="29">
        <f t="shared" si="4"/>
        <v>18000</v>
      </c>
      <c r="L16" s="18">
        <f t="shared" si="2"/>
        <v>18766.64</v>
      </c>
      <c r="M16" s="41"/>
      <c r="N16" s="37"/>
    </row>
    <row r="17" s="1" customFormat="1" ht="24.75" customHeight="1" spans="1:14">
      <c r="A17" s="18">
        <v>12</v>
      </c>
      <c r="B17" s="18" t="s">
        <v>18</v>
      </c>
      <c r="C17" s="22" t="s">
        <v>31</v>
      </c>
      <c r="D17" s="20">
        <v>1</v>
      </c>
      <c r="E17" s="20">
        <f t="shared" si="3"/>
        <v>296</v>
      </c>
      <c r="F17" s="21"/>
      <c r="G17" s="20">
        <v>296</v>
      </c>
      <c r="H17" s="20">
        <v>8.1</v>
      </c>
      <c r="I17" s="18">
        <f t="shared" si="0"/>
        <v>0</v>
      </c>
      <c r="J17" s="18">
        <f t="shared" si="1"/>
        <v>766.64</v>
      </c>
      <c r="K17" s="29">
        <f t="shared" si="4"/>
        <v>4500</v>
      </c>
      <c r="L17" s="18">
        <f t="shared" si="2"/>
        <v>5266.64</v>
      </c>
      <c r="M17" s="39"/>
      <c r="N17" s="37"/>
    </row>
    <row r="18" s="1" customFormat="1" ht="24.75" customHeight="1" spans="1:14">
      <c r="A18" s="18">
        <v>13</v>
      </c>
      <c r="B18" s="18" t="s">
        <v>18</v>
      </c>
      <c r="C18" s="22" t="s">
        <v>32</v>
      </c>
      <c r="D18" s="20">
        <v>4</v>
      </c>
      <c r="E18" s="20">
        <f t="shared" si="3"/>
        <v>247</v>
      </c>
      <c r="F18" s="21"/>
      <c r="G18" s="20">
        <v>247</v>
      </c>
      <c r="H18" s="20">
        <v>5.25</v>
      </c>
      <c r="I18" s="18">
        <f t="shared" si="0"/>
        <v>0</v>
      </c>
      <c r="J18" s="18">
        <f t="shared" si="1"/>
        <v>639.73</v>
      </c>
      <c r="K18" s="29">
        <f t="shared" si="4"/>
        <v>18000</v>
      </c>
      <c r="L18" s="18">
        <f t="shared" si="2"/>
        <v>18639.73</v>
      </c>
      <c r="M18" s="42"/>
      <c r="N18" s="37"/>
    </row>
    <row r="19" s="1" customFormat="1" ht="24.75" customHeight="1" spans="1:14">
      <c r="A19" s="18">
        <v>14</v>
      </c>
      <c r="B19" s="18" t="s">
        <v>18</v>
      </c>
      <c r="C19" s="22" t="s">
        <v>33</v>
      </c>
      <c r="D19" s="20">
        <v>4</v>
      </c>
      <c r="E19" s="20">
        <f t="shared" si="3"/>
        <v>246</v>
      </c>
      <c r="F19" s="21"/>
      <c r="G19" s="20">
        <v>246</v>
      </c>
      <c r="H19" s="20">
        <v>4.875</v>
      </c>
      <c r="I19" s="18">
        <f t="shared" si="0"/>
        <v>0</v>
      </c>
      <c r="J19" s="18">
        <f t="shared" si="1"/>
        <v>637.14</v>
      </c>
      <c r="K19" s="29">
        <f t="shared" si="4"/>
        <v>18000</v>
      </c>
      <c r="L19" s="18">
        <f t="shared" si="2"/>
        <v>18637.14</v>
      </c>
      <c r="M19" s="36"/>
      <c r="N19" s="37"/>
    </row>
    <row r="20" s="1" customFormat="1" ht="24.75" customHeight="1" spans="1:14">
      <c r="A20" s="18">
        <v>15</v>
      </c>
      <c r="B20" s="18" t="s">
        <v>18</v>
      </c>
      <c r="C20" s="22" t="s">
        <v>34</v>
      </c>
      <c r="D20" s="20">
        <v>3</v>
      </c>
      <c r="E20" s="20">
        <f t="shared" si="3"/>
        <v>591</v>
      </c>
      <c r="F20" s="21"/>
      <c r="G20" s="20">
        <v>591</v>
      </c>
      <c r="H20" s="20">
        <v>12.15</v>
      </c>
      <c r="I20" s="18">
        <f t="shared" si="0"/>
        <v>0</v>
      </c>
      <c r="J20" s="18">
        <f t="shared" si="1"/>
        <v>1530.69</v>
      </c>
      <c r="K20" s="29">
        <f t="shared" si="4"/>
        <v>13500</v>
      </c>
      <c r="L20" s="18">
        <f t="shared" si="2"/>
        <v>15030.69</v>
      </c>
      <c r="M20" s="18"/>
      <c r="N20" s="37"/>
    </row>
    <row r="21" s="1" customFormat="1" ht="24.75" customHeight="1" spans="1:14">
      <c r="A21" s="18">
        <v>16</v>
      </c>
      <c r="B21" s="18" t="s">
        <v>18</v>
      </c>
      <c r="C21" s="22" t="s">
        <v>35</v>
      </c>
      <c r="D21" s="20">
        <v>2</v>
      </c>
      <c r="E21" s="20">
        <f t="shared" si="3"/>
        <v>197</v>
      </c>
      <c r="F21" s="21"/>
      <c r="G21" s="20">
        <v>197</v>
      </c>
      <c r="H21" s="20">
        <v>4.05</v>
      </c>
      <c r="I21" s="18">
        <f t="shared" si="0"/>
        <v>0</v>
      </c>
      <c r="J21" s="18">
        <f t="shared" si="1"/>
        <v>510.23</v>
      </c>
      <c r="K21" s="29">
        <f t="shared" si="4"/>
        <v>9000</v>
      </c>
      <c r="L21" s="18">
        <f t="shared" si="2"/>
        <v>9510.23</v>
      </c>
      <c r="M21" s="18"/>
      <c r="N21" s="37"/>
    </row>
    <row r="22" s="1" customFormat="1" ht="24.75" customHeight="1" spans="1:14">
      <c r="A22" s="18">
        <v>17</v>
      </c>
      <c r="B22" s="18" t="s">
        <v>18</v>
      </c>
      <c r="C22" s="22" t="s">
        <v>36</v>
      </c>
      <c r="D22" s="20">
        <v>4</v>
      </c>
      <c r="E22" s="20">
        <f t="shared" si="3"/>
        <v>789</v>
      </c>
      <c r="F22" s="21"/>
      <c r="G22" s="20">
        <v>789</v>
      </c>
      <c r="H22" s="20">
        <v>14.175</v>
      </c>
      <c r="I22" s="18">
        <f t="shared" si="0"/>
        <v>0</v>
      </c>
      <c r="J22" s="18">
        <f t="shared" si="1"/>
        <v>2043.51</v>
      </c>
      <c r="K22" s="29">
        <f t="shared" si="4"/>
        <v>18000</v>
      </c>
      <c r="L22" s="18">
        <f t="shared" si="2"/>
        <v>20043.51</v>
      </c>
      <c r="M22" s="18"/>
      <c r="N22" s="37"/>
    </row>
    <row r="23" s="1" customFormat="1" ht="24.75" customHeight="1" spans="1:14">
      <c r="A23" s="18">
        <v>18</v>
      </c>
      <c r="B23" s="18" t="s">
        <v>18</v>
      </c>
      <c r="C23" s="22" t="s">
        <v>37</v>
      </c>
      <c r="D23" s="20">
        <v>1</v>
      </c>
      <c r="E23" s="20">
        <f t="shared" si="3"/>
        <v>197</v>
      </c>
      <c r="F23" s="21"/>
      <c r="G23" s="20">
        <v>197</v>
      </c>
      <c r="H23" s="20">
        <v>6.075</v>
      </c>
      <c r="I23" s="18">
        <f t="shared" si="0"/>
        <v>0</v>
      </c>
      <c r="J23" s="18">
        <f t="shared" si="1"/>
        <v>510.23</v>
      </c>
      <c r="K23" s="29">
        <f t="shared" si="4"/>
        <v>4500</v>
      </c>
      <c r="L23" s="18">
        <f t="shared" si="2"/>
        <v>5010.23</v>
      </c>
      <c r="M23" s="18"/>
      <c r="N23" s="37"/>
    </row>
    <row r="24" s="1" customFormat="1" ht="24.75" customHeight="1" spans="1:14">
      <c r="A24" s="18">
        <v>19</v>
      </c>
      <c r="B24" s="18" t="s">
        <v>18</v>
      </c>
      <c r="C24" s="22" t="s">
        <v>38</v>
      </c>
      <c r="D24" s="20">
        <v>1</v>
      </c>
      <c r="E24" s="20">
        <f t="shared" si="3"/>
        <v>99</v>
      </c>
      <c r="F24" s="21"/>
      <c r="G24" s="20">
        <v>99</v>
      </c>
      <c r="H24" s="20">
        <v>2.025</v>
      </c>
      <c r="I24" s="18">
        <f t="shared" si="0"/>
        <v>0</v>
      </c>
      <c r="J24" s="18">
        <f t="shared" si="1"/>
        <v>256.41</v>
      </c>
      <c r="K24" s="29">
        <f t="shared" si="4"/>
        <v>4500</v>
      </c>
      <c r="L24" s="18">
        <f t="shared" si="2"/>
        <v>4756.41</v>
      </c>
      <c r="M24" s="39"/>
      <c r="N24" s="37"/>
    </row>
    <row r="25" s="1" customFormat="1" ht="24.75" customHeight="1" spans="1:14">
      <c r="A25" s="18">
        <v>20</v>
      </c>
      <c r="B25" s="18" t="s">
        <v>18</v>
      </c>
      <c r="C25" s="22" t="s">
        <v>39</v>
      </c>
      <c r="D25" s="20">
        <v>2</v>
      </c>
      <c r="E25" s="20">
        <f t="shared" si="3"/>
        <v>99</v>
      </c>
      <c r="F25" s="23"/>
      <c r="G25" s="20">
        <v>99</v>
      </c>
      <c r="H25" s="20">
        <v>6.075</v>
      </c>
      <c r="I25" s="18">
        <f t="shared" si="0"/>
        <v>0</v>
      </c>
      <c r="J25" s="18">
        <f t="shared" si="1"/>
        <v>256.41</v>
      </c>
      <c r="K25" s="29">
        <f t="shared" si="4"/>
        <v>9000</v>
      </c>
      <c r="L25" s="18">
        <f t="shared" si="2"/>
        <v>9256.41</v>
      </c>
      <c r="M25" s="39"/>
      <c r="N25" s="37"/>
    </row>
    <row r="26" s="1" customFormat="1" ht="24.75" customHeight="1" spans="1:14">
      <c r="A26" s="18">
        <v>21</v>
      </c>
      <c r="B26" s="18" t="s">
        <v>18</v>
      </c>
      <c r="C26" s="22" t="s">
        <v>40</v>
      </c>
      <c r="D26" s="20">
        <v>4</v>
      </c>
      <c r="E26" s="20">
        <f t="shared" si="3"/>
        <v>296</v>
      </c>
      <c r="F26" s="21"/>
      <c r="G26" s="20">
        <v>296</v>
      </c>
      <c r="H26" s="20">
        <v>6.075</v>
      </c>
      <c r="I26" s="18">
        <f t="shared" si="0"/>
        <v>0</v>
      </c>
      <c r="J26" s="18">
        <f t="shared" si="1"/>
        <v>766.64</v>
      </c>
      <c r="K26" s="29">
        <f t="shared" si="4"/>
        <v>18000</v>
      </c>
      <c r="L26" s="18">
        <f t="shared" si="2"/>
        <v>18766.64</v>
      </c>
      <c r="M26" s="36"/>
      <c r="N26" s="37"/>
    </row>
    <row r="27" s="1" customFormat="1" ht="24.75" customHeight="1" spans="1:14">
      <c r="A27" s="18">
        <v>22</v>
      </c>
      <c r="B27" s="18" t="s">
        <v>18</v>
      </c>
      <c r="C27" s="19" t="s">
        <v>41</v>
      </c>
      <c r="D27" s="20">
        <v>3</v>
      </c>
      <c r="E27" s="20">
        <f t="shared" si="3"/>
        <v>345</v>
      </c>
      <c r="F27" s="21"/>
      <c r="G27" s="20">
        <v>345</v>
      </c>
      <c r="H27" s="20">
        <v>8.1</v>
      </c>
      <c r="I27" s="18">
        <f t="shared" si="0"/>
        <v>0</v>
      </c>
      <c r="J27" s="18">
        <f t="shared" si="1"/>
        <v>893.55</v>
      </c>
      <c r="K27" s="29">
        <f t="shared" si="4"/>
        <v>13500</v>
      </c>
      <c r="L27" s="18">
        <f t="shared" si="2"/>
        <v>14393.55</v>
      </c>
      <c r="M27" s="39"/>
      <c r="N27" s="37"/>
    </row>
    <row r="28" s="1" customFormat="1" ht="24.75" customHeight="1" spans="1:14">
      <c r="A28" s="18">
        <v>23</v>
      </c>
      <c r="B28" s="18" t="s">
        <v>18</v>
      </c>
      <c r="C28" s="19" t="s">
        <v>42</v>
      </c>
      <c r="D28" s="20">
        <v>7</v>
      </c>
      <c r="E28" s="20">
        <f t="shared" si="3"/>
        <v>394</v>
      </c>
      <c r="F28" s="21"/>
      <c r="G28" s="20">
        <v>394</v>
      </c>
      <c r="H28" s="20">
        <v>8.1</v>
      </c>
      <c r="I28" s="18">
        <f t="shared" si="0"/>
        <v>0</v>
      </c>
      <c r="J28" s="18">
        <f t="shared" si="1"/>
        <v>1020.46</v>
      </c>
      <c r="K28" s="29">
        <f t="shared" si="4"/>
        <v>31500</v>
      </c>
      <c r="L28" s="18">
        <f t="shared" si="2"/>
        <v>32520.46</v>
      </c>
      <c r="M28" s="36"/>
      <c r="N28" s="37"/>
    </row>
    <row r="29" s="1" customFormat="1" ht="24.75" customHeight="1" spans="1:14">
      <c r="A29" s="18">
        <v>24</v>
      </c>
      <c r="B29" s="18" t="s">
        <v>18</v>
      </c>
      <c r="C29" s="22" t="s">
        <v>43</v>
      </c>
      <c r="D29" s="20">
        <v>4</v>
      </c>
      <c r="E29" s="20">
        <f t="shared" si="3"/>
        <v>345</v>
      </c>
      <c r="F29" s="21"/>
      <c r="G29" s="20">
        <v>345</v>
      </c>
      <c r="H29" s="20">
        <v>8.1</v>
      </c>
      <c r="I29" s="18">
        <f t="shared" si="0"/>
        <v>0</v>
      </c>
      <c r="J29" s="18">
        <f t="shared" si="1"/>
        <v>893.55</v>
      </c>
      <c r="K29" s="29">
        <f t="shared" si="4"/>
        <v>18000</v>
      </c>
      <c r="L29" s="18">
        <f t="shared" si="2"/>
        <v>18893.55</v>
      </c>
      <c r="M29" s="18"/>
      <c r="N29" s="37"/>
    </row>
    <row r="30" s="1" customFormat="1" ht="24.75" customHeight="1" spans="1:14">
      <c r="A30" s="18">
        <v>25</v>
      </c>
      <c r="B30" s="18" t="s">
        <v>18</v>
      </c>
      <c r="C30" s="22" t="s">
        <v>44</v>
      </c>
      <c r="D30" s="20">
        <v>2</v>
      </c>
      <c r="E30" s="20">
        <f t="shared" si="3"/>
        <v>197</v>
      </c>
      <c r="F30" s="21"/>
      <c r="G30" s="20">
        <v>197</v>
      </c>
      <c r="H30" s="20">
        <v>4.05</v>
      </c>
      <c r="I30" s="18">
        <f t="shared" si="0"/>
        <v>0</v>
      </c>
      <c r="J30" s="18">
        <f t="shared" si="1"/>
        <v>510.23</v>
      </c>
      <c r="K30" s="29">
        <f t="shared" si="4"/>
        <v>9000</v>
      </c>
      <c r="L30" s="18">
        <f t="shared" si="2"/>
        <v>9510.23</v>
      </c>
      <c r="M30" s="18"/>
      <c r="N30" s="37"/>
    </row>
    <row r="31" s="1" customFormat="1" ht="24.75" customHeight="1" spans="1:14">
      <c r="A31" s="18">
        <v>26</v>
      </c>
      <c r="B31" s="18" t="s">
        <v>18</v>
      </c>
      <c r="C31" s="22" t="s">
        <v>45</v>
      </c>
      <c r="D31" s="20">
        <v>4</v>
      </c>
      <c r="E31" s="20">
        <f t="shared" si="3"/>
        <v>394</v>
      </c>
      <c r="F31" s="21"/>
      <c r="G31" s="20">
        <v>394</v>
      </c>
      <c r="H31" s="20">
        <v>8.1</v>
      </c>
      <c r="I31" s="18">
        <f t="shared" si="0"/>
        <v>0</v>
      </c>
      <c r="J31" s="18">
        <f t="shared" si="1"/>
        <v>1020.46</v>
      </c>
      <c r="K31" s="29">
        <f t="shared" si="4"/>
        <v>18000</v>
      </c>
      <c r="L31" s="18">
        <f t="shared" si="2"/>
        <v>19020.46</v>
      </c>
      <c r="M31" s="18"/>
      <c r="N31" s="37"/>
    </row>
    <row r="32" s="1" customFormat="1" ht="24.75" customHeight="1" spans="1:14">
      <c r="A32" s="18">
        <v>27</v>
      </c>
      <c r="B32" s="18" t="s">
        <v>18</v>
      </c>
      <c r="C32" s="18" t="s">
        <v>46</v>
      </c>
      <c r="D32" s="24">
        <v>1</v>
      </c>
      <c r="E32" s="24">
        <f t="shared" si="3"/>
        <v>338</v>
      </c>
      <c r="F32" s="25"/>
      <c r="G32" s="24">
        <v>338</v>
      </c>
      <c r="H32" s="24">
        <v>6.675</v>
      </c>
      <c r="I32" s="18">
        <f t="shared" si="0"/>
        <v>0</v>
      </c>
      <c r="J32" s="18">
        <f t="shared" si="1"/>
        <v>875.42</v>
      </c>
      <c r="K32" s="29">
        <f t="shared" si="4"/>
        <v>4500</v>
      </c>
      <c r="L32" s="18">
        <f t="shared" si="2"/>
        <v>5375.42</v>
      </c>
      <c r="M32" s="43"/>
      <c r="N32" s="37"/>
    </row>
    <row r="33" s="1" customFormat="1" ht="24.75" customHeight="1" spans="1:14">
      <c r="A33" s="18">
        <v>28</v>
      </c>
      <c r="B33" s="18" t="s">
        <v>18</v>
      </c>
      <c r="C33" s="22" t="s">
        <v>47</v>
      </c>
      <c r="D33" s="20">
        <v>2</v>
      </c>
      <c r="E33" s="20">
        <f t="shared" si="3"/>
        <v>352</v>
      </c>
      <c r="F33" s="21"/>
      <c r="G33" s="20">
        <v>352</v>
      </c>
      <c r="H33" s="20">
        <v>7.5</v>
      </c>
      <c r="I33" s="18">
        <f t="shared" si="0"/>
        <v>0</v>
      </c>
      <c r="J33" s="18">
        <f t="shared" si="1"/>
        <v>911.68</v>
      </c>
      <c r="K33" s="29">
        <f t="shared" si="4"/>
        <v>9000</v>
      </c>
      <c r="L33" s="18">
        <f t="shared" si="2"/>
        <v>9911.68</v>
      </c>
      <c r="M33" s="44"/>
      <c r="N33" s="37"/>
    </row>
    <row r="34" s="1" customFormat="1" ht="24.75" customHeight="1" spans="1:14">
      <c r="A34" s="18">
        <v>29</v>
      </c>
      <c r="B34" s="18" t="s">
        <v>18</v>
      </c>
      <c r="C34" s="22" t="s">
        <v>48</v>
      </c>
      <c r="D34" s="20">
        <v>2</v>
      </c>
      <c r="E34" s="20">
        <f t="shared" si="3"/>
        <v>123</v>
      </c>
      <c r="F34" s="21"/>
      <c r="G34" s="20">
        <v>123</v>
      </c>
      <c r="H34" s="20">
        <v>2.7</v>
      </c>
      <c r="I34" s="18">
        <f t="shared" si="0"/>
        <v>0</v>
      </c>
      <c r="J34" s="18">
        <f t="shared" si="1"/>
        <v>318.57</v>
      </c>
      <c r="K34" s="29">
        <f t="shared" si="4"/>
        <v>9000</v>
      </c>
      <c r="L34" s="18">
        <f t="shared" si="2"/>
        <v>9318.57</v>
      </c>
      <c r="M34" s="42"/>
      <c r="N34" s="37"/>
    </row>
    <row r="35" s="1" customFormat="1" ht="24.75" customHeight="1" spans="1:14">
      <c r="A35" s="18">
        <v>30</v>
      </c>
      <c r="B35" s="18" t="s">
        <v>18</v>
      </c>
      <c r="C35" s="22" t="s">
        <v>49</v>
      </c>
      <c r="D35" s="20">
        <v>4</v>
      </c>
      <c r="E35" s="20">
        <f t="shared" si="3"/>
        <v>123</v>
      </c>
      <c r="F35" s="21"/>
      <c r="G35" s="20">
        <v>123</v>
      </c>
      <c r="H35" s="20">
        <v>2.475</v>
      </c>
      <c r="I35" s="18">
        <f t="shared" si="0"/>
        <v>0</v>
      </c>
      <c r="J35" s="18">
        <f t="shared" si="1"/>
        <v>318.57</v>
      </c>
      <c r="K35" s="29">
        <f t="shared" si="4"/>
        <v>18000</v>
      </c>
      <c r="L35" s="18">
        <f t="shared" si="2"/>
        <v>18318.57</v>
      </c>
      <c r="M35" s="18"/>
      <c r="N35" s="37"/>
    </row>
    <row r="36" s="1" customFormat="1" ht="24.75" customHeight="1" spans="1:14">
      <c r="A36" s="18">
        <v>31</v>
      </c>
      <c r="B36" s="18" t="s">
        <v>18</v>
      </c>
      <c r="C36" s="22" t="s">
        <v>50</v>
      </c>
      <c r="D36" s="20">
        <v>5</v>
      </c>
      <c r="E36" s="20">
        <f t="shared" si="3"/>
        <v>123</v>
      </c>
      <c r="F36" s="21"/>
      <c r="G36" s="20">
        <v>123</v>
      </c>
      <c r="H36" s="20">
        <v>2.475</v>
      </c>
      <c r="I36" s="18">
        <f t="shared" si="0"/>
        <v>0</v>
      </c>
      <c r="J36" s="18">
        <f t="shared" si="1"/>
        <v>318.57</v>
      </c>
      <c r="K36" s="29">
        <f t="shared" si="4"/>
        <v>22500</v>
      </c>
      <c r="L36" s="18">
        <f t="shared" si="2"/>
        <v>22818.57</v>
      </c>
      <c r="M36" s="39"/>
      <c r="N36" s="37"/>
    </row>
    <row r="37" s="1" customFormat="1" ht="24.75" customHeight="1" spans="1:14">
      <c r="A37" s="18">
        <v>32</v>
      </c>
      <c r="B37" s="18" t="s">
        <v>18</v>
      </c>
      <c r="C37" s="22" t="s">
        <v>51</v>
      </c>
      <c r="D37" s="20">
        <v>4</v>
      </c>
      <c r="E37" s="20">
        <f t="shared" si="3"/>
        <v>123</v>
      </c>
      <c r="F37" s="21"/>
      <c r="G37" s="20">
        <v>123</v>
      </c>
      <c r="H37" s="20">
        <v>2.475</v>
      </c>
      <c r="I37" s="18">
        <f t="shared" si="0"/>
        <v>0</v>
      </c>
      <c r="J37" s="18">
        <f t="shared" si="1"/>
        <v>318.57</v>
      </c>
      <c r="K37" s="29">
        <f t="shared" si="4"/>
        <v>18000</v>
      </c>
      <c r="L37" s="18">
        <f t="shared" si="2"/>
        <v>18318.57</v>
      </c>
      <c r="M37" s="42"/>
      <c r="N37" s="37"/>
    </row>
    <row r="38" s="1" customFormat="1" ht="24.75" customHeight="1" spans="1:14">
      <c r="A38" s="18">
        <v>33</v>
      </c>
      <c r="B38" s="18" t="s">
        <v>18</v>
      </c>
      <c r="C38" s="19" t="s">
        <v>52</v>
      </c>
      <c r="D38" s="20">
        <v>6</v>
      </c>
      <c r="E38" s="20">
        <f t="shared" si="3"/>
        <v>345</v>
      </c>
      <c r="F38" s="21"/>
      <c r="G38" s="20">
        <v>345</v>
      </c>
      <c r="H38" s="20">
        <v>7.125</v>
      </c>
      <c r="I38" s="18">
        <f t="shared" si="0"/>
        <v>0</v>
      </c>
      <c r="J38" s="18">
        <f t="shared" si="1"/>
        <v>893.55</v>
      </c>
      <c r="K38" s="29">
        <f t="shared" si="4"/>
        <v>27000</v>
      </c>
      <c r="L38" s="18">
        <f t="shared" si="2"/>
        <v>27893.55</v>
      </c>
      <c r="M38" s="18"/>
      <c r="N38" s="37"/>
    </row>
    <row r="39" s="1" customFormat="1" ht="24.75" customHeight="1" spans="1:14">
      <c r="A39" s="18">
        <v>34</v>
      </c>
      <c r="B39" s="18" t="s">
        <v>18</v>
      </c>
      <c r="C39" s="22" t="s">
        <v>53</v>
      </c>
      <c r="D39" s="20">
        <v>2</v>
      </c>
      <c r="E39" s="20">
        <f t="shared" si="3"/>
        <v>345</v>
      </c>
      <c r="F39" s="21"/>
      <c r="G39" s="20">
        <v>345</v>
      </c>
      <c r="H39" s="20">
        <v>7.05</v>
      </c>
      <c r="I39" s="18">
        <f t="shared" si="0"/>
        <v>0</v>
      </c>
      <c r="J39" s="18">
        <f t="shared" si="1"/>
        <v>893.55</v>
      </c>
      <c r="K39" s="29">
        <f t="shared" si="4"/>
        <v>9000</v>
      </c>
      <c r="L39" s="18">
        <f t="shared" si="2"/>
        <v>9893.55</v>
      </c>
      <c r="M39" s="18"/>
      <c r="N39" s="37"/>
    </row>
    <row r="40" s="1" customFormat="1" ht="24.75" customHeight="1" spans="1:14">
      <c r="A40" s="18">
        <v>35</v>
      </c>
      <c r="B40" s="18" t="s">
        <v>18</v>
      </c>
      <c r="C40" s="22" t="s">
        <v>54</v>
      </c>
      <c r="D40" s="20">
        <v>4</v>
      </c>
      <c r="E40" s="20">
        <f t="shared" si="3"/>
        <v>591</v>
      </c>
      <c r="F40" s="21"/>
      <c r="G40" s="20">
        <v>591</v>
      </c>
      <c r="H40" s="20">
        <v>12.15</v>
      </c>
      <c r="I40" s="18">
        <f t="shared" si="0"/>
        <v>0</v>
      </c>
      <c r="J40" s="18">
        <f t="shared" si="1"/>
        <v>1530.69</v>
      </c>
      <c r="K40" s="29">
        <f t="shared" si="4"/>
        <v>18000</v>
      </c>
      <c r="L40" s="18">
        <f t="shared" si="2"/>
        <v>19530.69</v>
      </c>
      <c r="M40" s="42"/>
      <c r="N40" s="37"/>
    </row>
    <row r="41" s="1" customFormat="1" ht="24.75" customHeight="1" spans="1:14">
      <c r="A41" s="18">
        <v>36</v>
      </c>
      <c r="B41" s="18" t="s">
        <v>18</v>
      </c>
      <c r="C41" s="22" t="s">
        <v>55</v>
      </c>
      <c r="D41" s="20">
        <v>2</v>
      </c>
      <c r="E41" s="20">
        <f t="shared" si="3"/>
        <v>197</v>
      </c>
      <c r="F41" s="21"/>
      <c r="G41" s="20">
        <v>197</v>
      </c>
      <c r="H41" s="20">
        <v>4.05</v>
      </c>
      <c r="I41" s="18">
        <f t="shared" si="0"/>
        <v>0</v>
      </c>
      <c r="J41" s="18">
        <f t="shared" si="1"/>
        <v>510.23</v>
      </c>
      <c r="K41" s="29">
        <f t="shared" si="4"/>
        <v>9000</v>
      </c>
      <c r="L41" s="18">
        <f t="shared" si="2"/>
        <v>9510.23</v>
      </c>
      <c r="M41" s="42"/>
      <c r="N41" s="37"/>
    </row>
    <row r="42" s="1" customFormat="1" ht="24.75" customHeight="1" spans="1:14">
      <c r="A42" s="18">
        <v>37</v>
      </c>
      <c r="B42" s="18" t="s">
        <v>18</v>
      </c>
      <c r="C42" s="22" t="s">
        <v>56</v>
      </c>
      <c r="D42" s="20">
        <v>4</v>
      </c>
      <c r="E42" s="20">
        <f t="shared" si="3"/>
        <v>395</v>
      </c>
      <c r="F42" s="21"/>
      <c r="G42" s="20">
        <v>395</v>
      </c>
      <c r="H42" s="20">
        <v>12.15</v>
      </c>
      <c r="I42" s="18">
        <f t="shared" si="0"/>
        <v>0</v>
      </c>
      <c r="J42" s="18">
        <f t="shared" si="1"/>
        <v>1023.05</v>
      </c>
      <c r="K42" s="29">
        <f t="shared" si="4"/>
        <v>18000</v>
      </c>
      <c r="L42" s="18">
        <f t="shared" si="2"/>
        <v>19023.05</v>
      </c>
      <c r="M42" s="40"/>
      <c r="N42" s="37"/>
    </row>
    <row r="43" s="1" customFormat="1" ht="24.75" customHeight="1" spans="1:14">
      <c r="A43" s="18">
        <v>38</v>
      </c>
      <c r="B43" s="18" t="s">
        <v>18</v>
      </c>
      <c r="C43" s="22" t="s">
        <v>57</v>
      </c>
      <c r="D43" s="20">
        <v>1</v>
      </c>
      <c r="E43" s="20">
        <f t="shared" si="3"/>
        <v>99</v>
      </c>
      <c r="F43" s="21"/>
      <c r="G43" s="20">
        <v>99</v>
      </c>
      <c r="H43" s="20">
        <v>8.1</v>
      </c>
      <c r="I43" s="18">
        <f t="shared" si="0"/>
        <v>0</v>
      </c>
      <c r="J43" s="18">
        <f t="shared" si="1"/>
        <v>256.41</v>
      </c>
      <c r="K43" s="29">
        <f t="shared" si="4"/>
        <v>4500</v>
      </c>
      <c r="L43" s="18">
        <f t="shared" si="2"/>
        <v>4756.41</v>
      </c>
      <c r="M43" s="42"/>
      <c r="N43" s="37"/>
    </row>
    <row r="44" s="1" customFormat="1" ht="24.75" customHeight="1" spans="1:14">
      <c r="A44" s="18">
        <v>39</v>
      </c>
      <c r="B44" s="18" t="s">
        <v>18</v>
      </c>
      <c r="C44" s="22" t="s">
        <v>58</v>
      </c>
      <c r="D44" s="20">
        <v>1</v>
      </c>
      <c r="E44" s="20">
        <f t="shared" si="3"/>
        <v>592</v>
      </c>
      <c r="F44" s="21"/>
      <c r="G44" s="20">
        <v>592</v>
      </c>
      <c r="H44" s="20">
        <v>16.2</v>
      </c>
      <c r="I44" s="18">
        <f t="shared" si="0"/>
        <v>0</v>
      </c>
      <c r="J44" s="18">
        <f t="shared" si="1"/>
        <v>1533.28</v>
      </c>
      <c r="K44" s="29">
        <f t="shared" si="4"/>
        <v>4500</v>
      </c>
      <c r="L44" s="18">
        <f t="shared" si="2"/>
        <v>6033.28</v>
      </c>
      <c r="M44" s="42"/>
      <c r="N44" s="37"/>
    </row>
    <row r="45" s="1" customFormat="1" ht="94.5" customHeight="1" spans="1:14">
      <c r="A45" s="18">
        <v>40</v>
      </c>
      <c r="B45" s="18" t="s">
        <v>18</v>
      </c>
      <c r="C45" s="26" t="s">
        <v>59</v>
      </c>
      <c r="D45" s="20"/>
      <c r="E45" s="27">
        <f t="shared" si="3"/>
        <v>7202</v>
      </c>
      <c r="F45" s="28"/>
      <c r="G45" s="28">
        <v>7202</v>
      </c>
      <c r="H45" s="28"/>
      <c r="I45" s="18">
        <f t="shared" si="0"/>
        <v>0</v>
      </c>
      <c r="J45" s="18">
        <f t="shared" si="1"/>
        <v>18653.18</v>
      </c>
      <c r="K45" s="29">
        <f t="shared" si="4"/>
        <v>0</v>
      </c>
      <c r="L45" s="18">
        <f t="shared" si="2"/>
        <v>18653.18</v>
      </c>
      <c r="M45" s="45" t="s">
        <v>60</v>
      </c>
      <c r="N45" s="37"/>
    </row>
    <row r="46" s="1" customFormat="1" ht="23.25" customHeight="1" spans="1:14">
      <c r="A46" s="18"/>
      <c r="B46" s="18"/>
      <c r="C46" s="18"/>
      <c r="D46" s="29">
        <f t="shared" ref="D46:L46" si="5">SUM(D6:D45)</f>
        <v>119</v>
      </c>
      <c r="E46" s="29">
        <f t="shared" si="5"/>
        <v>18732</v>
      </c>
      <c r="F46" s="29">
        <f t="shared" si="5"/>
        <v>0</v>
      </c>
      <c r="G46" s="29">
        <f t="shared" si="5"/>
        <v>18732</v>
      </c>
      <c r="H46" s="29">
        <f t="shared" si="5"/>
        <v>265.275</v>
      </c>
      <c r="I46" s="29">
        <f t="shared" si="5"/>
        <v>0</v>
      </c>
      <c r="J46" s="29">
        <f t="shared" si="5"/>
        <v>48515.88</v>
      </c>
      <c r="K46" s="29">
        <f t="shared" si="5"/>
        <v>532875</v>
      </c>
      <c r="L46" s="29">
        <f t="shared" si="5"/>
        <v>581390.88</v>
      </c>
      <c r="M46" s="46"/>
      <c r="N46" s="37"/>
    </row>
  </sheetData>
  <mergeCells count="20">
    <mergeCell ref="A1:M1"/>
    <mergeCell ref="A2:C2"/>
    <mergeCell ref="E2:I2"/>
    <mergeCell ref="K2:M2"/>
    <mergeCell ref="E3:G3"/>
    <mergeCell ref="I3:L3"/>
    <mergeCell ref="A3:A5"/>
    <mergeCell ref="B3:B5"/>
    <mergeCell ref="C3:C5"/>
    <mergeCell ref="D3:D5"/>
    <mergeCell ref="E4:E5"/>
    <mergeCell ref="F4:F5"/>
    <mergeCell ref="G4:G5"/>
    <mergeCell ref="H3:H5"/>
    <mergeCell ref="I4:I5"/>
    <mergeCell ref="J4:J5"/>
    <mergeCell ref="K4:K5"/>
    <mergeCell ref="L4:L5"/>
    <mergeCell ref="M3:M5"/>
    <mergeCell ref="N3:N5"/>
  </mergeCells>
  <pageMargins left="0.551181102362205" right="0.15748031496063" top="0.78740157480315" bottom="0.78740157480315" header="0.118110236220472" footer="0.118110236220472"/>
  <pageSetup paperSize="9" scale="75" fitToHeight="0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肖家湾村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Security.</cp:lastModifiedBy>
  <dcterms:created xsi:type="dcterms:W3CDTF">2024-10-21T03:03:00Z</dcterms:created>
  <dcterms:modified xsi:type="dcterms:W3CDTF">2024-10-28T03:52:32Z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33327E48F4A94768A071706CEF904DB1_11</vt:lpwstr>
  </property>
  <property fmtid="{D5CDD505-2E9C-101B-9397-08002B2CF9AE}" pid="3" name="KSOProductBuildVer">
    <vt:lpwstr>2052-12.1.0.18608</vt:lpwstr>
  </property>
</Properties>
</file>