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<sst xmlns="http://schemas.openxmlformats.org/spreadsheetml/2006/main" count="187" uniqueCount="105">
  <si>
    <t>2023年肃南县皇城镇西城村落实第三轮草原补奖政策资金发放表</t>
  </si>
  <si>
    <t>审核单位（盖章）西城村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</si>
  <si>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</si>
  <si>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</si>
  <si>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</si>
  <si>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</si>
  <si>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</si>
  <si>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</si>
  <si>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</si>
  <si>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</si>
  <si>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</si>
  <si>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</si>
  <si>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</si>
  <si>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</si>
  <si>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</si>
  <si>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</si>
  <si>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</si>
  <si>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西城村</t>
  </si>
  <si>
    <t>赵守娟</t>
  </si>
  <si>
    <t>陈德红</t>
  </si>
  <si>
    <t>陈德保</t>
  </si>
  <si>
    <t>陈秀花</t>
  </si>
  <si>
    <t>吴建平</t>
  </si>
  <si>
    <t>扣除财政供薪人员4125元</t>
  </si>
  <si>
    <t>吴兰英</t>
  </si>
  <si>
    <t>吴建宏</t>
  </si>
  <si>
    <t>杨咏芬</t>
  </si>
  <si>
    <t>安辉成</t>
  </si>
  <si>
    <t>安辉财</t>
  </si>
  <si>
    <t>安建宏</t>
  </si>
  <si>
    <t>安建平</t>
  </si>
  <si>
    <t>李龙海</t>
  </si>
  <si>
    <t>李林海</t>
  </si>
  <si>
    <t>宋风香</t>
  </si>
  <si>
    <t>龚文年</t>
  </si>
  <si>
    <t>安建荣</t>
  </si>
  <si>
    <t>安玉国</t>
  </si>
  <si>
    <t>安玉荣</t>
  </si>
  <si>
    <t>安玉林</t>
  </si>
  <si>
    <t>邵成生</t>
  </si>
  <si>
    <t>邵德胜</t>
  </si>
  <si>
    <t>吴玉贵</t>
  </si>
  <si>
    <t>安建福</t>
  </si>
  <si>
    <t>贺世花</t>
  </si>
  <si>
    <t>安国斌</t>
  </si>
  <si>
    <t>安国军</t>
  </si>
  <si>
    <t>王世军</t>
  </si>
  <si>
    <t>海咏花</t>
  </si>
  <si>
    <t>吴建荣</t>
  </si>
  <si>
    <t>安建新</t>
  </si>
  <si>
    <t>安建功</t>
  </si>
  <si>
    <t>吴玉兰</t>
  </si>
  <si>
    <t>安永斌</t>
  </si>
  <si>
    <t>安建勤</t>
  </si>
  <si>
    <t>顾兰香</t>
  </si>
  <si>
    <t>吴风兰</t>
  </si>
  <si>
    <t>使用安国梁 账号</t>
  </si>
  <si>
    <t>安国栋</t>
  </si>
  <si>
    <t>扣除财政供薪人员375元</t>
  </si>
  <si>
    <t>安国梁</t>
  </si>
  <si>
    <t>郎建明</t>
  </si>
  <si>
    <t>王发义</t>
  </si>
  <si>
    <t>王发礼</t>
  </si>
  <si>
    <t>王发智</t>
  </si>
  <si>
    <t>顾永军</t>
  </si>
  <si>
    <t>安菊梅</t>
  </si>
  <si>
    <t>顾咏春</t>
  </si>
  <si>
    <t>邵继光</t>
  </si>
  <si>
    <t>邵红光</t>
  </si>
  <si>
    <t>赵新华</t>
  </si>
  <si>
    <t>海金星</t>
  </si>
  <si>
    <t>吴月珍</t>
  </si>
  <si>
    <t>安红梅</t>
  </si>
  <si>
    <t>贺桂花</t>
  </si>
  <si>
    <t>郭发成</t>
  </si>
  <si>
    <t>郭举才</t>
  </si>
  <si>
    <t>郭举龙</t>
  </si>
  <si>
    <t>胡鹏年</t>
  </si>
  <si>
    <t>胡忠年</t>
  </si>
  <si>
    <t>赵兴增</t>
  </si>
  <si>
    <t>赵玉香</t>
  </si>
  <si>
    <t>原户主马维骏</t>
  </si>
  <si>
    <t>马忠喜</t>
  </si>
  <si>
    <t>顾玉民</t>
  </si>
  <si>
    <t>安桂花</t>
  </si>
  <si>
    <t>原户主邰红生</t>
  </si>
  <si>
    <t>邰红云</t>
  </si>
  <si>
    <t>邰红卫</t>
  </si>
  <si>
    <t>龚沛国</t>
  </si>
  <si>
    <t>龚魁年</t>
  </si>
  <si>
    <t>吴淑兰</t>
  </si>
  <si>
    <t>许国林</t>
  </si>
  <si>
    <t>胡英莲</t>
  </si>
  <si>
    <t>安红霞</t>
  </si>
  <si>
    <t>陈军义</t>
  </si>
  <si>
    <t>邵国玉</t>
  </si>
  <si>
    <t>吴曙光</t>
  </si>
  <si>
    <t>周风鸣</t>
  </si>
  <si>
    <t>周晓雲</t>
  </si>
  <si>
    <t>索成福</t>
  </si>
  <si>
    <t>杨进武</t>
  </si>
  <si>
    <t>扣除财政供薪人员1875元</t>
  </si>
  <si>
    <t>钟福军</t>
  </si>
  <si>
    <t>钟福刚</t>
  </si>
  <si>
    <t>肃南裕固族自治县皇城镇西城村股份经济合作社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</si>
</sst>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49" fontId="2" fillId="0" borderId="0" xfId="49" applyNumberFormat="1" applyFont="1" applyFill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176" fontId="1" fillId="0" borderId="3" xfId="51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0" xfId="50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51" applyNumberFormat="1" applyFont="1" applyFill="1" applyBorder="1" applyAlignment="1">
      <alignment horizontal="center" vertical="center"/>
    </xf>
    <xf numFmtId="49" fontId="7" fillId="0" borderId="3" xfId="51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/>
    </xf>
    <xf numFmtId="49" fontId="2" fillId="0" borderId="3" xfId="51" applyNumberFormat="1" applyFont="1" applyFill="1" applyBorder="1" applyAlignment="1">
      <alignment horizontal="center" vertical="center" shrinkToFit="1"/>
    </xf>
    <xf numFmtId="49" fontId="2" fillId="0" borderId="3" xfId="49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8" fillId="0" borderId="3" xfId="51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49" fontId="7" fillId="0" borderId="3" xfId="51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H15" sqref="H15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2" width="12.5" style="5" customWidth="1"/>
    <col min="13" max="13" width="14.25" style="6" customWidth="1"/>
    <col min="14" max="14" width="11.125" style="7" customWidth="1"/>
    <col min="15" max="15" width="23.875" style="1" customWidth="1"/>
    <col min="16" max="16384" width="9" style="1"/>
  </cols>
  <sheetData>
    <row r="1" s="1" customFormat="1" ht="38.2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7"/>
    </row>
    <row r="2" s="1" customFormat="1" ht="18.75" customHeight="1" spans="1:14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8"/>
      <c r="K2" s="10" t="s">
        <v>3</v>
      </c>
      <c r="L2" s="10"/>
      <c r="M2" s="10"/>
      <c r="N2" s="29"/>
    </row>
    <row r="3" s="1" customFormat="1" ht="21.75" customHeight="1" spans="1:14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13"/>
      <c r="N3" s="30" t="s">
        <v>11</v>
      </c>
    </row>
    <row r="4" s="1" customFormat="1" ht="18.75" customHeight="1" spans="1:14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31" t="s">
        <v>13</v>
      </c>
      <c r="J4" s="16" t="s">
        <v>14</v>
      </c>
      <c r="K4" s="16" t="s">
        <v>15</v>
      </c>
      <c r="L4" s="16"/>
      <c r="M4" s="31" t="s">
        <v>16</v>
      </c>
      <c r="N4" s="32"/>
    </row>
    <row r="5" s="1" customFormat="1" ht="13.9" customHeight="1" spans="1:14">
      <c r="A5" s="18"/>
      <c r="B5" s="18"/>
      <c r="C5" s="18"/>
      <c r="D5" s="19"/>
      <c r="E5" s="20"/>
      <c r="F5" s="20"/>
      <c r="G5" s="20"/>
      <c r="H5" s="21"/>
      <c r="I5" s="33"/>
      <c r="J5" s="20"/>
      <c r="K5" s="20"/>
      <c r="L5" s="20"/>
      <c r="M5" s="33"/>
      <c r="N5" s="34"/>
    </row>
    <row r="6" s="2" customFormat="1" ht="27.95" customHeight="1" spans="1:14">
      <c r="A6" s="22">
        <v>1</v>
      </c>
      <c r="B6" s="22" t="s">
        <v>17</v>
      </c>
      <c r="C6" s="23" t="s">
        <v>18</v>
      </c>
      <c r="D6" s="24">
        <v>5</v>
      </c>
      <c r="E6" s="24">
        <v>718</v>
      </c>
      <c r="F6" s="25">
        <v>0</v>
      </c>
      <c r="G6" s="24">
        <v>718</v>
      </c>
      <c r="H6" s="26">
        <v>8</v>
      </c>
      <c r="I6" s="35">
        <f t="shared" ref="I6:I69" si="0">ROUND(F6*21.84,2)</f>
        <v>0</v>
      </c>
      <c r="J6" s="35">
        <f t="shared" ref="J6:J69" si="1">ROUND(G6*2.59,2)</f>
        <v>1859.62</v>
      </c>
      <c r="K6" s="36">
        <f t="shared" ref="K6:K9" si="2">D6*4500</f>
        <v>22500</v>
      </c>
      <c r="L6" s="36">
        <v>22500</v>
      </c>
      <c r="M6" s="35">
        <f t="shared" ref="M6:M69" si="3">J6+K6</f>
        <v>24359.62</v>
      </c>
      <c r="N6" s="37"/>
    </row>
    <row r="7" s="2" customFormat="1" ht="27.95" customHeight="1" spans="1:14">
      <c r="A7" s="22">
        <v>2</v>
      </c>
      <c r="B7" s="22" t="s">
        <v>17</v>
      </c>
      <c r="C7" s="23" t="s">
        <v>19</v>
      </c>
      <c r="D7" s="24">
        <v>4</v>
      </c>
      <c r="E7" s="24">
        <v>718</v>
      </c>
      <c r="F7" s="25">
        <v>0</v>
      </c>
      <c r="G7" s="24">
        <v>718</v>
      </c>
      <c r="H7" s="26">
        <v>0</v>
      </c>
      <c r="I7" s="35">
        <f t="shared" si="0"/>
        <v>0</v>
      </c>
      <c r="J7" s="35">
        <f t="shared" si="1"/>
        <v>1859.62</v>
      </c>
      <c r="K7" s="36">
        <f t="shared" si="2"/>
        <v>18000</v>
      </c>
      <c r="L7" s="36">
        <v>18000</v>
      </c>
      <c r="M7" s="35">
        <f t="shared" si="3"/>
        <v>19859.62</v>
      </c>
      <c r="N7" s="37"/>
    </row>
    <row r="8" s="2" customFormat="1" ht="27.95" customHeight="1" spans="1:14">
      <c r="A8" s="22">
        <v>3</v>
      </c>
      <c r="B8" s="22" t="s">
        <v>17</v>
      </c>
      <c r="C8" s="23" t="s">
        <v>20</v>
      </c>
      <c r="D8" s="24">
        <v>5</v>
      </c>
      <c r="E8" s="24">
        <v>305</v>
      </c>
      <c r="F8" s="25">
        <v>0</v>
      </c>
      <c r="G8" s="24">
        <v>305</v>
      </c>
      <c r="H8" s="26">
        <v>13</v>
      </c>
      <c r="I8" s="35">
        <f t="shared" si="0"/>
        <v>0</v>
      </c>
      <c r="J8" s="35">
        <f t="shared" si="1"/>
        <v>789.95</v>
      </c>
      <c r="K8" s="36">
        <f t="shared" si="2"/>
        <v>22500</v>
      </c>
      <c r="L8" s="36">
        <v>22500</v>
      </c>
      <c r="M8" s="35">
        <f t="shared" si="3"/>
        <v>23289.95</v>
      </c>
      <c r="N8" s="37"/>
    </row>
    <row r="9" s="2" customFormat="1" ht="27.95" customHeight="1" spans="1:14">
      <c r="A9" s="22">
        <v>4</v>
      </c>
      <c r="B9" s="22" t="s">
        <v>17</v>
      </c>
      <c r="C9" s="23" t="s">
        <v>21</v>
      </c>
      <c r="D9" s="24">
        <v>2</v>
      </c>
      <c r="E9" s="24">
        <v>488</v>
      </c>
      <c r="F9" s="25">
        <v>0</v>
      </c>
      <c r="G9" s="24">
        <v>488</v>
      </c>
      <c r="H9" s="26">
        <v>13</v>
      </c>
      <c r="I9" s="35">
        <f t="shared" si="0"/>
        <v>0</v>
      </c>
      <c r="J9" s="35">
        <f t="shared" si="1"/>
        <v>1263.92</v>
      </c>
      <c r="K9" s="36">
        <f t="shared" si="2"/>
        <v>9000</v>
      </c>
      <c r="L9" s="36">
        <v>9000</v>
      </c>
      <c r="M9" s="35">
        <f t="shared" si="3"/>
        <v>10263.92</v>
      </c>
      <c r="N9" s="37"/>
    </row>
    <row r="10" s="2" customFormat="1" ht="27.95" customHeight="1" spans="1:14">
      <c r="A10" s="22">
        <v>5</v>
      </c>
      <c r="B10" s="22" t="s">
        <v>17</v>
      </c>
      <c r="C10" s="23" t="s">
        <v>22</v>
      </c>
      <c r="D10" s="24">
        <v>3</v>
      </c>
      <c r="E10" s="24">
        <v>3028</v>
      </c>
      <c r="F10" s="25">
        <v>0</v>
      </c>
      <c r="G10" s="24">
        <v>3028</v>
      </c>
      <c r="H10" s="26">
        <v>0</v>
      </c>
      <c r="I10" s="35">
        <f t="shared" si="0"/>
        <v>0</v>
      </c>
      <c r="J10" s="35">
        <f t="shared" si="1"/>
        <v>7842.52</v>
      </c>
      <c r="K10" s="36">
        <f>D10*4500-(375*11)</f>
        <v>9375</v>
      </c>
      <c r="L10" s="36">
        <v>5250</v>
      </c>
      <c r="M10" s="35">
        <f t="shared" si="3"/>
        <v>17217.52</v>
      </c>
      <c r="N10" s="38" t="s">
        <v>23</v>
      </c>
    </row>
    <row r="11" s="2" customFormat="1" ht="27.95" customHeight="1" spans="1:14">
      <c r="A11" s="22">
        <v>6</v>
      </c>
      <c r="B11" s="22" t="s">
        <v>17</v>
      </c>
      <c r="C11" s="23" t="s">
        <v>24</v>
      </c>
      <c r="D11" s="24">
        <v>1</v>
      </c>
      <c r="E11" s="24">
        <v>138</v>
      </c>
      <c r="F11" s="25">
        <v>0</v>
      </c>
      <c r="G11" s="24">
        <v>138</v>
      </c>
      <c r="H11" s="26">
        <v>0</v>
      </c>
      <c r="I11" s="35">
        <f t="shared" si="0"/>
        <v>0</v>
      </c>
      <c r="J11" s="35">
        <f t="shared" si="1"/>
        <v>357.42</v>
      </c>
      <c r="K11" s="36">
        <f t="shared" ref="K11:K42" si="4">D11*4500</f>
        <v>4500</v>
      </c>
      <c r="L11" s="36">
        <v>4500</v>
      </c>
      <c r="M11" s="35">
        <f t="shared" si="3"/>
        <v>4857.42</v>
      </c>
      <c r="N11" s="37"/>
    </row>
    <row r="12" s="2" customFormat="1" ht="27.95" customHeight="1" spans="1:14">
      <c r="A12" s="22">
        <v>7</v>
      </c>
      <c r="B12" s="22" t="s">
        <v>17</v>
      </c>
      <c r="C12" s="23" t="s">
        <v>25</v>
      </c>
      <c r="D12" s="24">
        <v>3</v>
      </c>
      <c r="E12" s="24">
        <v>3028</v>
      </c>
      <c r="F12" s="25">
        <v>0</v>
      </c>
      <c r="G12" s="24">
        <v>3028</v>
      </c>
      <c r="H12" s="26">
        <v>0</v>
      </c>
      <c r="I12" s="35">
        <f t="shared" si="0"/>
        <v>0</v>
      </c>
      <c r="J12" s="35">
        <f t="shared" si="1"/>
        <v>7842.52</v>
      </c>
      <c r="K12" s="36">
        <f t="shared" si="4"/>
        <v>13500</v>
      </c>
      <c r="L12" s="36">
        <v>13500</v>
      </c>
      <c r="M12" s="35">
        <f t="shared" si="3"/>
        <v>21342.52</v>
      </c>
      <c r="N12" s="39"/>
    </row>
    <row r="13" s="2" customFormat="1" ht="27.95" customHeight="1" spans="1:14">
      <c r="A13" s="22">
        <v>8</v>
      </c>
      <c r="B13" s="22" t="s">
        <v>17</v>
      </c>
      <c r="C13" s="23" t="s">
        <v>26</v>
      </c>
      <c r="D13" s="24">
        <v>2</v>
      </c>
      <c r="E13" s="24">
        <v>2032</v>
      </c>
      <c r="F13" s="25">
        <v>0</v>
      </c>
      <c r="G13" s="24">
        <v>2032</v>
      </c>
      <c r="H13" s="26">
        <v>0</v>
      </c>
      <c r="I13" s="35">
        <f t="shared" si="0"/>
        <v>0</v>
      </c>
      <c r="J13" s="35">
        <f t="shared" si="1"/>
        <v>5262.88</v>
      </c>
      <c r="K13" s="36">
        <f t="shared" si="4"/>
        <v>9000</v>
      </c>
      <c r="L13" s="36">
        <v>9000</v>
      </c>
      <c r="M13" s="35">
        <f t="shared" si="3"/>
        <v>14262.88</v>
      </c>
      <c r="N13" s="37"/>
    </row>
    <row r="14" s="2" customFormat="1" ht="27.95" customHeight="1" spans="1:14">
      <c r="A14" s="22">
        <v>9</v>
      </c>
      <c r="B14" s="22" t="s">
        <v>17</v>
      </c>
      <c r="C14" s="23" t="s">
        <v>27</v>
      </c>
      <c r="D14" s="24">
        <v>5</v>
      </c>
      <c r="E14" s="24">
        <v>3290</v>
      </c>
      <c r="F14" s="25">
        <v>0</v>
      </c>
      <c r="G14" s="24">
        <v>3290</v>
      </c>
      <c r="H14" s="26">
        <v>0</v>
      </c>
      <c r="I14" s="35">
        <f t="shared" si="0"/>
        <v>0</v>
      </c>
      <c r="J14" s="35">
        <f t="shared" si="1"/>
        <v>8521.1</v>
      </c>
      <c r="K14" s="36">
        <f t="shared" si="4"/>
        <v>22500</v>
      </c>
      <c r="L14" s="36">
        <v>22500</v>
      </c>
      <c r="M14" s="35">
        <f t="shared" si="3"/>
        <v>31021.1</v>
      </c>
      <c r="N14" s="39"/>
    </row>
    <row r="15" s="2" customFormat="1" ht="27.95" customHeight="1" spans="1:14">
      <c r="A15" s="22">
        <v>10</v>
      </c>
      <c r="B15" s="22" t="s">
        <v>17</v>
      </c>
      <c r="C15" s="23" t="s">
        <v>28</v>
      </c>
      <c r="D15" s="24">
        <v>4</v>
      </c>
      <c r="E15" s="24">
        <v>3290</v>
      </c>
      <c r="F15" s="25">
        <v>0</v>
      </c>
      <c r="G15" s="24">
        <v>3290</v>
      </c>
      <c r="H15" s="26">
        <v>0</v>
      </c>
      <c r="I15" s="35">
        <f t="shared" si="0"/>
        <v>0</v>
      </c>
      <c r="J15" s="35">
        <f t="shared" si="1"/>
        <v>8521.1</v>
      </c>
      <c r="K15" s="36">
        <f t="shared" si="4"/>
        <v>18000</v>
      </c>
      <c r="L15" s="36">
        <v>18000</v>
      </c>
      <c r="M15" s="35">
        <f t="shared" si="3"/>
        <v>26521.1</v>
      </c>
      <c r="N15" s="37"/>
    </row>
    <row r="16" s="2" customFormat="1" ht="27.95" customHeight="1" spans="1:14">
      <c r="A16" s="22">
        <v>11</v>
      </c>
      <c r="B16" s="22" t="s">
        <v>17</v>
      </c>
      <c r="C16" s="23" t="s">
        <v>29</v>
      </c>
      <c r="D16" s="24">
        <v>4</v>
      </c>
      <c r="E16" s="24">
        <v>2378</v>
      </c>
      <c r="F16" s="25">
        <v>0</v>
      </c>
      <c r="G16" s="24">
        <v>2378</v>
      </c>
      <c r="H16" s="26">
        <v>0</v>
      </c>
      <c r="I16" s="35">
        <f t="shared" si="0"/>
        <v>0</v>
      </c>
      <c r="J16" s="35">
        <f t="shared" si="1"/>
        <v>6159.02</v>
      </c>
      <c r="K16" s="36">
        <f t="shared" si="4"/>
        <v>18000</v>
      </c>
      <c r="L16" s="36">
        <v>18000</v>
      </c>
      <c r="M16" s="35">
        <f t="shared" si="3"/>
        <v>24159.02</v>
      </c>
      <c r="N16" s="37"/>
    </row>
    <row r="17" s="2" customFormat="1" ht="27.95" customHeight="1" spans="1:14">
      <c r="A17" s="22">
        <v>12</v>
      </c>
      <c r="B17" s="22" t="s">
        <v>17</v>
      </c>
      <c r="C17" s="23" t="s">
        <v>30</v>
      </c>
      <c r="D17" s="24">
        <v>4</v>
      </c>
      <c r="E17" s="24">
        <v>3928</v>
      </c>
      <c r="F17" s="25">
        <v>0</v>
      </c>
      <c r="G17" s="24">
        <v>3928</v>
      </c>
      <c r="H17" s="26">
        <v>0</v>
      </c>
      <c r="I17" s="35">
        <f t="shared" si="0"/>
        <v>0</v>
      </c>
      <c r="J17" s="35">
        <f t="shared" si="1"/>
        <v>10173.52</v>
      </c>
      <c r="K17" s="36">
        <f t="shared" si="4"/>
        <v>18000</v>
      </c>
      <c r="L17" s="36">
        <v>18000</v>
      </c>
      <c r="M17" s="35">
        <f t="shared" si="3"/>
        <v>28173.52</v>
      </c>
      <c r="N17" s="37"/>
    </row>
    <row r="18" s="2" customFormat="1" ht="27.95" customHeight="1" spans="1:14">
      <c r="A18" s="22">
        <v>13</v>
      </c>
      <c r="B18" s="22" t="s">
        <v>17</v>
      </c>
      <c r="C18" s="23" t="s">
        <v>31</v>
      </c>
      <c r="D18" s="24">
        <v>6</v>
      </c>
      <c r="E18" s="24">
        <v>1748</v>
      </c>
      <c r="F18" s="25">
        <v>0</v>
      </c>
      <c r="G18" s="24">
        <v>1748</v>
      </c>
      <c r="H18" s="26">
        <v>0</v>
      </c>
      <c r="I18" s="35">
        <f t="shared" si="0"/>
        <v>0</v>
      </c>
      <c r="J18" s="35">
        <f t="shared" si="1"/>
        <v>4527.32</v>
      </c>
      <c r="K18" s="36">
        <f t="shared" si="4"/>
        <v>27000</v>
      </c>
      <c r="L18" s="36">
        <v>27000</v>
      </c>
      <c r="M18" s="35">
        <f t="shared" si="3"/>
        <v>31527.32</v>
      </c>
      <c r="N18" s="37"/>
    </row>
    <row r="19" s="2" customFormat="1" ht="27.95" customHeight="1" spans="1:14">
      <c r="A19" s="22">
        <v>14</v>
      </c>
      <c r="B19" s="22" t="s">
        <v>17</v>
      </c>
      <c r="C19" s="23" t="s">
        <v>32</v>
      </c>
      <c r="D19" s="24">
        <v>4</v>
      </c>
      <c r="E19" s="24">
        <v>1748</v>
      </c>
      <c r="F19" s="25">
        <v>0</v>
      </c>
      <c r="G19" s="24">
        <v>1748</v>
      </c>
      <c r="H19" s="26">
        <v>0</v>
      </c>
      <c r="I19" s="35">
        <f t="shared" si="0"/>
        <v>0</v>
      </c>
      <c r="J19" s="35">
        <f t="shared" si="1"/>
        <v>4527.32</v>
      </c>
      <c r="K19" s="36">
        <f t="shared" si="4"/>
        <v>18000</v>
      </c>
      <c r="L19" s="36">
        <v>18000</v>
      </c>
      <c r="M19" s="35">
        <f t="shared" si="3"/>
        <v>22527.32</v>
      </c>
      <c r="N19" s="37"/>
    </row>
    <row r="20" s="2" customFormat="1" ht="27.95" customHeight="1" spans="1:14">
      <c r="A20" s="22">
        <v>15</v>
      </c>
      <c r="B20" s="22" t="s">
        <v>17</v>
      </c>
      <c r="C20" s="23" t="s">
        <v>33</v>
      </c>
      <c r="D20" s="24">
        <v>1</v>
      </c>
      <c r="E20" s="24">
        <f>F20+G20</f>
        <v>0</v>
      </c>
      <c r="F20" s="25">
        <v>0</v>
      </c>
      <c r="G20" s="24">
        <v>0</v>
      </c>
      <c r="H20" s="26">
        <v>16</v>
      </c>
      <c r="I20" s="35">
        <f t="shared" si="0"/>
        <v>0</v>
      </c>
      <c r="J20" s="35">
        <f t="shared" si="1"/>
        <v>0</v>
      </c>
      <c r="K20" s="36">
        <f t="shared" si="4"/>
        <v>4500</v>
      </c>
      <c r="L20" s="36">
        <v>4500</v>
      </c>
      <c r="M20" s="35">
        <f t="shared" si="3"/>
        <v>4500</v>
      </c>
      <c r="N20" s="37"/>
    </row>
    <row r="21" s="2" customFormat="1" ht="27.95" customHeight="1" spans="1:14">
      <c r="A21" s="22">
        <v>16</v>
      </c>
      <c r="B21" s="22" t="s">
        <v>17</v>
      </c>
      <c r="C21" s="23" t="s">
        <v>34</v>
      </c>
      <c r="D21" s="24">
        <v>5</v>
      </c>
      <c r="E21" s="24">
        <v>2320</v>
      </c>
      <c r="F21" s="25">
        <v>0</v>
      </c>
      <c r="G21" s="24">
        <v>2320</v>
      </c>
      <c r="H21" s="26">
        <v>0</v>
      </c>
      <c r="I21" s="35">
        <f t="shared" si="0"/>
        <v>0</v>
      </c>
      <c r="J21" s="35">
        <f t="shared" si="1"/>
        <v>6008.8</v>
      </c>
      <c r="K21" s="36">
        <f t="shared" si="4"/>
        <v>22500</v>
      </c>
      <c r="L21" s="36">
        <v>22500</v>
      </c>
      <c r="M21" s="35">
        <f t="shared" si="3"/>
        <v>28508.8</v>
      </c>
      <c r="N21" s="37"/>
    </row>
    <row r="22" s="2" customFormat="1" ht="27.95" customHeight="1" spans="1:14">
      <c r="A22" s="22">
        <v>17</v>
      </c>
      <c r="B22" s="22" t="s">
        <v>17</v>
      </c>
      <c r="C22" s="23" t="s">
        <v>35</v>
      </c>
      <c r="D22" s="24">
        <v>5</v>
      </c>
      <c r="E22" s="24">
        <v>1950</v>
      </c>
      <c r="F22" s="25">
        <v>0</v>
      </c>
      <c r="G22" s="24">
        <v>1950</v>
      </c>
      <c r="H22" s="26">
        <v>0</v>
      </c>
      <c r="I22" s="35">
        <f t="shared" si="0"/>
        <v>0</v>
      </c>
      <c r="J22" s="35">
        <f t="shared" si="1"/>
        <v>5050.5</v>
      </c>
      <c r="K22" s="36">
        <f t="shared" si="4"/>
        <v>22500</v>
      </c>
      <c r="L22" s="36">
        <v>22500</v>
      </c>
      <c r="M22" s="35">
        <f t="shared" si="3"/>
        <v>27550.5</v>
      </c>
      <c r="N22" s="37"/>
    </row>
    <row r="23" s="2" customFormat="1" ht="27.95" customHeight="1" spans="1:14">
      <c r="A23" s="22">
        <v>18</v>
      </c>
      <c r="B23" s="22" t="s">
        <v>17</v>
      </c>
      <c r="C23" s="23" t="s">
        <v>36</v>
      </c>
      <c r="D23" s="24">
        <v>4</v>
      </c>
      <c r="E23" s="24">
        <f>F23+G23</f>
        <v>2464</v>
      </c>
      <c r="F23" s="25">
        <v>0</v>
      </c>
      <c r="G23" s="24">
        <v>2464</v>
      </c>
      <c r="H23" s="26">
        <v>0</v>
      </c>
      <c r="I23" s="35">
        <f t="shared" si="0"/>
        <v>0</v>
      </c>
      <c r="J23" s="35">
        <f t="shared" si="1"/>
        <v>6381.76</v>
      </c>
      <c r="K23" s="36">
        <f t="shared" si="4"/>
        <v>18000</v>
      </c>
      <c r="L23" s="36">
        <v>18000</v>
      </c>
      <c r="M23" s="35">
        <f t="shared" si="3"/>
        <v>24381.76</v>
      </c>
      <c r="N23" s="37"/>
    </row>
    <row r="24" s="2" customFormat="1" ht="27.95" customHeight="1" spans="1:14">
      <c r="A24" s="22">
        <v>19</v>
      </c>
      <c r="B24" s="22" t="s">
        <v>17</v>
      </c>
      <c r="C24" s="23" t="s">
        <v>37</v>
      </c>
      <c r="D24" s="24">
        <v>3</v>
      </c>
      <c r="E24" s="24">
        <v>1507</v>
      </c>
      <c r="F24" s="25">
        <v>0</v>
      </c>
      <c r="G24" s="24">
        <v>1507</v>
      </c>
      <c r="H24" s="26">
        <v>0</v>
      </c>
      <c r="I24" s="35">
        <f t="shared" si="0"/>
        <v>0</v>
      </c>
      <c r="J24" s="35">
        <f t="shared" si="1"/>
        <v>3903.13</v>
      </c>
      <c r="K24" s="36">
        <f t="shared" si="4"/>
        <v>13500</v>
      </c>
      <c r="L24" s="36">
        <v>13500</v>
      </c>
      <c r="M24" s="35">
        <f t="shared" si="3"/>
        <v>17403.13</v>
      </c>
      <c r="N24" s="37"/>
    </row>
    <row r="25" s="2" customFormat="1" ht="27.95" customHeight="1" spans="1:14">
      <c r="A25" s="22">
        <v>20</v>
      </c>
      <c r="B25" s="22" t="s">
        <v>17</v>
      </c>
      <c r="C25" s="23" t="s">
        <v>38</v>
      </c>
      <c r="D25" s="24">
        <v>4</v>
      </c>
      <c r="E25" s="24">
        <v>1272</v>
      </c>
      <c r="F25" s="25">
        <v>0</v>
      </c>
      <c r="G25" s="24">
        <v>1272</v>
      </c>
      <c r="H25" s="26">
        <v>0</v>
      </c>
      <c r="I25" s="35">
        <f t="shared" si="0"/>
        <v>0</v>
      </c>
      <c r="J25" s="35">
        <f t="shared" si="1"/>
        <v>3294.48</v>
      </c>
      <c r="K25" s="36">
        <f t="shared" si="4"/>
        <v>18000</v>
      </c>
      <c r="L25" s="36">
        <v>18000</v>
      </c>
      <c r="M25" s="35">
        <f t="shared" si="3"/>
        <v>21294.48</v>
      </c>
      <c r="N25" s="37"/>
    </row>
    <row r="26" s="2" customFormat="1" ht="27.95" customHeight="1" spans="1:14">
      <c r="A26" s="22">
        <v>21</v>
      </c>
      <c r="B26" s="22" t="s">
        <v>17</v>
      </c>
      <c r="C26" s="23" t="s">
        <v>39</v>
      </c>
      <c r="D26" s="24">
        <v>2</v>
      </c>
      <c r="E26" s="24">
        <v>1143</v>
      </c>
      <c r="F26" s="25">
        <v>0</v>
      </c>
      <c r="G26" s="24">
        <v>1143</v>
      </c>
      <c r="H26" s="26">
        <v>20</v>
      </c>
      <c r="I26" s="35">
        <f t="shared" si="0"/>
        <v>0</v>
      </c>
      <c r="J26" s="35">
        <f t="shared" si="1"/>
        <v>2960.37</v>
      </c>
      <c r="K26" s="36">
        <f t="shared" si="4"/>
        <v>9000</v>
      </c>
      <c r="L26" s="36">
        <v>9000</v>
      </c>
      <c r="M26" s="35">
        <f t="shared" si="3"/>
        <v>11960.37</v>
      </c>
      <c r="N26" s="37"/>
    </row>
    <row r="27" s="2" customFormat="1" ht="27.95" customHeight="1" spans="1:14">
      <c r="A27" s="22">
        <v>22</v>
      </c>
      <c r="B27" s="22" t="s">
        <v>17</v>
      </c>
      <c r="C27" s="23" t="s">
        <v>40</v>
      </c>
      <c r="D27" s="24">
        <v>2</v>
      </c>
      <c r="E27" s="24">
        <v>1559</v>
      </c>
      <c r="F27" s="25">
        <v>0</v>
      </c>
      <c r="G27" s="24">
        <v>1559</v>
      </c>
      <c r="H27" s="26">
        <v>27.5</v>
      </c>
      <c r="I27" s="35">
        <f t="shared" si="0"/>
        <v>0</v>
      </c>
      <c r="J27" s="35">
        <f t="shared" si="1"/>
        <v>4037.81</v>
      </c>
      <c r="K27" s="36">
        <f t="shared" si="4"/>
        <v>9000</v>
      </c>
      <c r="L27" s="36">
        <v>9000</v>
      </c>
      <c r="M27" s="35">
        <f t="shared" si="3"/>
        <v>13037.81</v>
      </c>
      <c r="N27" s="39"/>
    </row>
    <row r="28" s="2" customFormat="1" ht="24.75" customHeight="1" spans="1:14">
      <c r="A28" s="22">
        <v>23</v>
      </c>
      <c r="B28" s="22" t="s">
        <v>17</v>
      </c>
      <c r="C28" s="23" t="s">
        <v>41</v>
      </c>
      <c r="D28" s="24">
        <v>1</v>
      </c>
      <c r="E28" s="24">
        <v>241</v>
      </c>
      <c r="F28" s="25">
        <v>0</v>
      </c>
      <c r="G28" s="24">
        <v>241</v>
      </c>
      <c r="H28" s="26">
        <v>15</v>
      </c>
      <c r="I28" s="35">
        <f t="shared" si="0"/>
        <v>0</v>
      </c>
      <c r="J28" s="35">
        <f t="shared" si="1"/>
        <v>624.19</v>
      </c>
      <c r="K28" s="36">
        <f t="shared" si="4"/>
        <v>4500</v>
      </c>
      <c r="L28" s="36">
        <v>4500</v>
      </c>
      <c r="M28" s="35">
        <f t="shared" si="3"/>
        <v>5124.19</v>
      </c>
      <c r="N28" s="40"/>
    </row>
    <row r="29" s="2" customFormat="1" ht="24.75" customHeight="1" spans="1:14">
      <c r="A29" s="22">
        <v>24</v>
      </c>
      <c r="B29" s="22" t="s">
        <v>17</v>
      </c>
      <c r="C29" s="23" t="s">
        <v>42</v>
      </c>
      <c r="D29" s="24">
        <v>4</v>
      </c>
      <c r="E29" s="24">
        <v>2044</v>
      </c>
      <c r="F29" s="25">
        <v>0</v>
      </c>
      <c r="G29" s="24">
        <v>2044</v>
      </c>
      <c r="H29" s="26">
        <v>0</v>
      </c>
      <c r="I29" s="35">
        <f t="shared" si="0"/>
        <v>0</v>
      </c>
      <c r="J29" s="35">
        <f t="shared" si="1"/>
        <v>5293.96</v>
      </c>
      <c r="K29" s="36">
        <f t="shared" si="4"/>
        <v>18000</v>
      </c>
      <c r="L29" s="36">
        <v>18000</v>
      </c>
      <c r="M29" s="35">
        <f t="shared" si="3"/>
        <v>23293.96</v>
      </c>
      <c r="N29" s="41"/>
    </row>
    <row r="30" s="2" customFormat="1" ht="24.75" customHeight="1" spans="1:14">
      <c r="A30" s="22">
        <v>25</v>
      </c>
      <c r="B30" s="22" t="s">
        <v>17</v>
      </c>
      <c r="C30" s="23" t="s">
        <v>43</v>
      </c>
      <c r="D30" s="24">
        <v>2</v>
      </c>
      <c r="E30" s="24">
        <v>1028</v>
      </c>
      <c r="F30" s="25">
        <v>0</v>
      </c>
      <c r="G30" s="24">
        <v>1028</v>
      </c>
      <c r="H30" s="26">
        <v>0</v>
      </c>
      <c r="I30" s="35">
        <f t="shared" si="0"/>
        <v>0</v>
      </c>
      <c r="J30" s="35">
        <f t="shared" si="1"/>
        <v>2662.52</v>
      </c>
      <c r="K30" s="36">
        <f t="shared" si="4"/>
        <v>9000</v>
      </c>
      <c r="L30" s="36">
        <v>9000</v>
      </c>
      <c r="M30" s="35">
        <f t="shared" si="3"/>
        <v>11662.52</v>
      </c>
      <c r="N30" s="39"/>
    </row>
    <row r="31" s="2" customFormat="1" ht="24.75" customHeight="1" spans="1:14">
      <c r="A31" s="22">
        <v>26</v>
      </c>
      <c r="B31" s="22" t="s">
        <v>17</v>
      </c>
      <c r="C31" s="23" t="s">
        <v>44</v>
      </c>
      <c r="D31" s="24">
        <v>4</v>
      </c>
      <c r="E31" s="24">
        <v>4240</v>
      </c>
      <c r="F31" s="25">
        <v>0</v>
      </c>
      <c r="G31" s="24">
        <v>4240</v>
      </c>
      <c r="H31" s="26">
        <v>0</v>
      </c>
      <c r="I31" s="35">
        <f t="shared" si="0"/>
        <v>0</v>
      </c>
      <c r="J31" s="35">
        <f t="shared" si="1"/>
        <v>10981.6</v>
      </c>
      <c r="K31" s="36">
        <f t="shared" si="4"/>
        <v>18000</v>
      </c>
      <c r="L31" s="36">
        <v>18000</v>
      </c>
      <c r="M31" s="35">
        <f t="shared" si="3"/>
        <v>28981.6</v>
      </c>
      <c r="N31" s="37"/>
    </row>
    <row r="32" s="2" customFormat="1" ht="24.75" customHeight="1" spans="1:14">
      <c r="A32" s="22">
        <v>27</v>
      </c>
      <c r="B32" s="22" t="s">
        <v>17</v>
      </c>
      <c r="C32" s="23" t="s">
        <v>45</v>
      </c>
      <c r="D32" s="24">
        <v>3</v>
      </c>
      <c r="E32" s="24">
        <v>2121</v>
      </c>
      <c r="F32" s="25">
        <v>0</v>
      </c>
      <c r="G32" s="24">
        <v>2121</v>
      </c>
      <c r="H32" s="26">
        <v>0</v>
      </c>
      <c r="I32" s="35">
        <f t="shared" si="0"/>
        <v>0</v>
      </c>
      <c r="J32" s="35">
        <f t="shared" si="1"/>
        <v>5493.39</v>
      </c>
      <c r="K32" s="36">
        <f t="shared" si="4"/>
        <v>13500</v>
      </c>
      <c r="L32" s="36">
        <v>13500</v>
      </c>
      <c r="M32" s="35">
        <f t="shared" si="3"/>
        <v>18993.39</v>
      </c>
      <c r="N32" s="37"/>
    </row>
    <row r="33" s="2" customFormat="1" ht="24.75" customHeight="1" spans="1:14">
      <c r="A33" s="22">
        <v>28</v>
      </c>
      <c r="B33" s="22" t="s">
        <v>17</v>
      </c>
      <c r="C33" s="23" t="s">
        <v>46</v>
      </c>
      <c r="D33" s="24">
        <v>4</v>
      </c>
      <c r="E33" s="24">
        <f>F33+G33</f>
        <v>617</v>
      </c>
      <c r="F33" s="25">
        <v>0</v>
      </c>
      <c r="G33" s="24">
        <v>617</v>
      </c>
      <c r="H33" s="26">
        <v>20</v>
      </c>
      <c r="I33" s="35">
        <f t="shared" si="0"/>
        <v>0</v>
      </c>
      <c r="J33" s="35">
        <f t="shared" si="1"/>
        <v>1598.03</v>
      </c>
      <c r="K33" s="36">
        <f t="shared" si="4"/>
        <v>18000</v>
      </c>
      <c r="L33" s="36">
        <v>18000</v>
      </c>
      <c r="M33" s="35">
        <f t="shared" si="3"/>
        <v>19598.03</v>
      </c>
      <c r="N33" s="42"/>
    </row>
    <row r="34" s="2" customFormat="1" ht="24.75" customHeight="1" spans="1:14">
      <c r="A34" s="22">
        <v>29</v>
      </c>
      <c r="B34" s="22" t="s">
        <v>17</v>
      </c>
      <c r="C34" s="23" t="s">
        <v>47</v>
      </c>
      <c r="D34" s="24">
        <v>3</v>
      </c>
      <c r="E34" s="24">
        <v>2560</v>
      </c>
      <c r="F34" s="25">
        <v>0</v>
      </c>
      <c r="G34" s="24">
        <v>2560</v>
      </c>
      <c r="H34" s="26">
        <v>0</v>
      </c>
      <c r="I34" s="35">
        <f t="shared" si="0"/>
        <v>0</v>
      </c>
      <c r="J34" s="35">
        <f t="shared" si="1"/>
        <v>6630.4</v>
      </c>
      <c r="K34" s="36">
        <f t="shared" si="4"/>
        <v>13500</v>
      </c>
      <c r="L34" s="36">
        <v>13500</v>
      </c>
      <c r="M34" s="35">
        <f t="shared" si="3"/>
        <v>20130.4</v>
      </c>
      <c r="N34" s="37"/>
    </row>
    <row r="35" s="2" customFormat="1" ht="24.75" customHeight="1" spans="1:14">
      <c r="A35" s="22">
        <v>30</v>
      </c>
      <c r="B35" s="22" t="s">
        <v>17</v>
      </c>
      <c r="C35" s="23" t="s">
        <v>48</v>
      </c>
      <c r="D35" s="24">
        <v>2</v>
      </c>
      <c r="E35" s="24">
        <v>2011</v>
      </c>
      <c r="F35" s="25">
        <v>0</v>
      </c>
      <c r="G35" s="24">
        <v>2011</v>
      </c>
      <c r="H35" s="26">
        <v>0</v>
      </c>
      <c r="I35" s="35">
        <f t="shared" si="0"/>
        <v>0</v>
      </c>
      <c r="J35" s="35">
        <f t="shared" si="1"/>
        <v>5208.49</v>
      </c>
      <c r="K35" s="36">
        <f t="shared" si="4"/>
        <v>9000</v>
      </c>
      <c r="L35" s="36">
        <v>9000</v>
      </c>
      <c r="M35" s="35">
        <f t="shared" si="3"/>
        <v>14208.49</v>
      </c>
      <c r="N35" s="39"/>
    </row>
    <row r="36" s="2" customFormat="1" ht="24.75" customHeight="1" spans="1:14">
      <c r="A36" s="22">
        <v>31</v>
      </c>
      <c r="B36" s="22" t="s">
        <v>17</v>
      </c>
      <c r="C36" s="23" t="s">
        <v>49</v>
      </c>
      <c r="D36" s="24">
        <v>6</v>
      </c>
      <c r="E36" s="24">
        <v>1510</v>
      </c>
      <c r="F36" s="25">
        <v>0</v>
      </c>
      <c r="G36" s="24">
        <v>1510</v>
      </c>
      <c r="H36" s="26">
        <v>0</v>
      </c>
      <c r="I36" s="35">
        <f t="shared" si="0"/>
        <v>0</v>
      </c>
      <c r="J36" s="35">
        <f t="shared" si="1"/>
        <v>3910.9</v>
      </c>
      <c r="K36" s="36">
        <f t="shared" si="4"/>
        <v>27000</v>
      </c>
      <c r="L36" s="36">
        <v>27000</v>
      </c>
      <c r="M36" s="35">
        <f t="shared" si="3"/>
        <v>30910.9</v>
      </c>
      <c r="N36" s="37"/>
    </row>
    <row r="37" s="2" customFormat="1" ht="24.75" customHeight="1" spans="1:14">
      <c r="A37" s="22">
        <v>32</v>
      </c>
      <c r="B37" s="22" t="s">
        <v>17</v>
      </c>
      <c r="C37" s="23" t="s">
        <v>50</v>
      </c>
      <c r="D37" s="24">
        <v>3</v>
      </c>
      <c r="E37" s="24">
        <v>1959</v>
      </c>
      <c r="F37" s="25">
        <v>0</v>
      </c>
      <c r="G37" s="24">
        <v>1959</v>
      </c>
      <c r="H37" s="26">
        <v>0</v>
      </c>
      <c r="I37" s="35">
        <f t="shared" si="0"/>
        <v>0</v>
      </c>
      <c r="J37" s="35">
        <f t="shared" si="1"/>
        <v>5073.81</v>
      </c>
      <c r="K37" s="36">
        <f t="shared" si="4"/>
        <v>13500</v>
      </c>
      <c r="L37" s="36">
        <v>13500</v>
      </c>
      <c r="M37" s="35">
        <f t="shared" si="3"/>
        <v>18573.81</v>
      </c>
      <c r="N37" s="39"/>
    </row>
    <row r="38" s="2" customFormat="1" ht="24.75" customHeight="1" spans="1:14">
      <c r="A38" s="22">
        <v>33</v>
      </c>
      <c r="B38" s="22" t="s">
        <v>17</v>
      </c>
      <c r="C38" s="23" t="s">
        <v>51</v>
      </c>
      <c r="D38" s="24">
        <v>2</v>
      </c>
      <c r="E38" s="24">
        <v>6533</v>
      </c>
      <c r="F38" s="25">
        <v>0</v>
      </c>
      <c r="G38" s="24">
        <v>6533</v>
      </c>
      <c r="H38" s="26">
        <v>0</v>
      </c>
      <c r="I38" s="35">
        <f t="shared" si="0"/>
        <v>0</v>
      </c>
      <c r="J38" s="35">
        <f t="shared" si="1"/>
        <v>16920.47</v>
      </c>
      <c r="K38" s="36">
        <f t="shared" si="4"/>
        <v>9000</v>
      </c>
      <c r="L38" s="36">
        <v>9000</v>
      </c>
      <c r="M38" s="35">
        <f t="shared" si="3"/>
        <v>25920.47</v>
      </c>
      <c r="N38" s="39"/>
    </row>
    <row r="39" s="2" customFormat="1" ht="24.75" customHeight="1" spans="1:14">
      <c r="A39" s="22">
        <v>34</v>
      </c>
      <c r="B39" s="22" t="s">
        <v>17</v>
      </c>
      <c r="C39" s="23" t="s">
        <v>52</v>
      </c>
      <c r="D39" s="24">
        <v>5</v>
      </c>
      <c r="E39" s="24">
        <v>6536</v>
      </c>
      <c r="F39" s="25">
        <v>0</v>
      </c>
      <c r="G39" s="24">
        <v>6536</v>
      </c>
      <c r="H39" s="26">
        <v>0</v>
      </c>
      <c r="I39" s="35">
        <f t="shared" si="0"/>
        <v>0</v>
      </c>
      <c r="J39" s="35">
        <f t="shared" si="1"/>
        <v>16928.24</v>
      </c>
      <c r="K39" s="36">
        <f t="shared" si="4"/>
        <v>22500</v>
      </c>
      <c r="L39" s="36">
        <v>22500</v>
      </c>
      <c r="M39" s="35">
        <f t="shared" si="3"/>
        <v>39428.24</v>
      </c>
      <c r="N39" s="41"/>
    </row>
    <row r="40" s="2" customFormat="1" ht="24.75" customHeight="1" spans="1:14">
      <c r="A40" s="22">
        <v>35</v>
      </c>
      <c r="B40" s="22" t="s">
        <v>17</v>
      </c>
      <c r="C40" s="23" t="s">
        <v>53</v>
      </c>
      <c r="D40" s="24">
        <v>5</v>
      </c>
      <c r="E40" s="24">
        <v>3800</v>
      </c>
      <c r="F40" s="25">
        <v>0</v>
      </c>
      <c r="G40" s="24">
        <v>3800</v>
      </c>
      <c r="H40" s="26">
        <v>0</v>
      </c>
      <c r="I40" s="35">
        <f t="shared" si="0"/>
        <v>0</v>
      </c>
      <c r="J40" s="35">
        <f t="shared" si="1"/>
        <v>9842</v>
      </c>
      <c r="K40" s="36">
        <f t="shared" si="4"/>
        <v>22500</v>
      </c>
      <c r="L40" s="36">
        <v>22500</v>
      </c>
      <c r="M40" s="35">
        <f t="shared" si="3"/>
        <v>32342</v>
      </c>
      <c r="N40" s="43"/>
    </row>
    <row r="41" s="2" customFormat="1" ht="24.75" customHeight="1" spans="1:14">
      <c r="A41" s="22">
        <v>36</v>
      </c>
      <c r="B41" s="22" t="s">
        <v>17</v>
      </c>
      <c r="C41" s="23" t="s">
        <v>54</v>
      </c>
      <c r="D41" s="24">
        <v>3</v>
      </c>
      <c r="E41" s="24">
        <v>7775</v>
      </c>
      <c r="F41" s="25">
        <v>0</v>
      </c>
      <c r="G41" s="24">
        <v>7775</v>
      </c>
      <c r="H41" s="26">
        <v>0</v>
      </c>
      <c r="I41" s="35">
        <f t="shared" si="0"/>
        <v>0</v>
      </c>
      <c r="J41" s="35">
        <f t="shared" si="1"/>
        <v>20137.25</v>
      </c>
      <c r="K41" s="36">
        <f t="shared" si="4"/>
        <v>13500</v>
      </c>
      <c r="L41" s="36">
        <v>13500</v>
      </c>
      <c r="M41" s="35">
        <f t="shared" si="3"/>
        <v>33637.25</v>
      </c>
      <c r="N41" s="44"/>
    </row>
    <row r="42" s="2" customFormat="1" ht="24.75" customHeight="1" spans="1:14">
      <c r="A42" s="22">
        <v>37</v>
      </c>
      <c r="B42" s="22" t="s">
        <v>17</v>
      </c>
      <c r="C42" s="23" t="s">
        <v>55</v>
      </c>
      <c r="D42" s="24">
        <v>1</v>
      </c>
      <c r="E42" s="24">
        <v>1895</v>
      </c>
      <c r="F42" s="25">
        <v>0</v>
      </c>
      <c r="G42" s="24">
        <v>1895</v>
      </c>
      <c r="H42" s="26">
        <v>0</v>
      </c>
      <c r="I42" s="35">
        <f t="shared" si="0"/>
        <v>0</v>
      </c>
      <c r="J42" s="35">
        <f t="shared" si="1"/>
        <v>4908.05</v>
      </c>
      <c r="K42" s="36">
        <f t="shared" si="4"/>
        <v>4500</v>
      </c>
      <c r="L42" s="36">
        <v>4500</v>
      </c>
      <c r="M42" s="35">
        <f t="shared" si="3"/>
        <v>9408.05</v>
      </c>
      <c r="N42" s="44" t="s">
        <v>56</v>
      </c>
    </row>
    <row r="43" s="2" customFormat="1" ht="24.75" customHeight="1" spans="1:14">
      <c r="A43" s="22">
        <v>38</v>
      </c>
      <c r="B43" s="22" t="s">
        <v>17</v>
      </c>
      <c r="C43" s="23" t="s">
        <v>57</v>
      </c>
      <c r="D43" s="24">
        <v>3</v>
      </c>
      <c r="E43" s="24">
        <v>1895</v>
      </c>
      <c r="F43" s="25">
        <v>0</v>
      </c>
      <c r="G43" s="24">
        <v>1895</v>
      </c>
      <c r="H43" s="26">
        <v>0</v>
      </c>
      <c r="I43" s="35">
        <f t="shared" si="0"/>
        <v>0</v>
      </c>
      <c r="J43" s="35">
        <f t="shared" si="1"/>
        <v>4908.05</v>
      </c>
      <c r="K43" s="36">
        <f>D43*4500-375</f>
        <v>13125</v>
      </c>
      <c r="L43" s="36">
        <v>13125</v>
      </c>
      <c r="M43" s="35">
        <f t="shared" si="3"/>
        <v>18033.05</v>
      </c>
      <c r="N43" s="38" t="s">
        <v>58</v>
      </c>
    </row>
    <row r="44" s="2" customFormat="1" ht="24.75" customHeight="1" spans="1:14">
      <c r="A44" s="22">
        <v>39</v>
      </c>
      <c r="B44" s="22" t="s">
        <v>17</v>
      </c>
      <c r="C44" s="23" t="s">
        <v>59</v>
      </c>
      <c r="D44" s="24">
        <v>4</v>
      </c>
      <c r="E44" s="24">
        <v>1895</v>
      </c>
      <c r="F44" s="25">
        <v>0</v>
      </c>
      <c r="G44" s="24">
        <v>1895</v>
      </c>
      <c r="H44" s="26">
        <v>0</v>
      </c>
      <c r="I44" s="35">
        <f t="shared" si="0"/>
        <v>0</v>
      </c>
      <c r="J44" s="35">
        <f t="shared" si="1"/>
        <v>4908.05</v>
      </c>
      <c r="K44" s="36">
        <f t="shared" ref="K44:K82" si="5">D44*4500</f>
        <v>18000</v>
      </c>
      <c r="L44" s="36">
        <v>18000</v>
      </c>
      <c r="M44" s="35">
        <f t="shared" si="3"/>
        <v>22908.05</v>
      </c>
      <c r="N44" s="39"/>
    </row>
    <row r="45" s="2" customFormat="1" ht="24.75" customHeight="1" spans="1:14">
      <c r="A45" s="22">
        <v>40</v>
      </c>
      <c r="B45" s="22" t="s">
        <v>17</v>
      </c>
      <c r="C45" s="23" t="s">
        <v>60</v>
      </c>
      <c r="D45" s="24">
        <v>1</v>
      </c>
      <c r="E45" s="24">
        <v>1014</v>
      </c>
      <c r="F45" s="25">
        <v>0</v>
      </c>
      <c r="G45" s="24">
        <v>1014</v>
      </c>
      <c r="H45" s="26">
        <v>0</v>
      </c>
      <c r="I45" s="35">
        <f t="shared" si="0"/>
        <v>0</v>
      </c>
      <c r="J45" s="35">
        <f t="shared" si="1"/>
        <v>2626.26</v>
      </c>
      <c r="K45" s="36">
        <f t="shared" si="5"/>
        <v>4500</v>
      </c>
      <c r="L45" s="36">
        <v>4500</v>
      </c>
      <c r="M45" s="35">
        <f t="shared" si="3"/>
        <v>7126.26</v>
      </c>
      <c r="N45" s="37"/>
    </row>
    <row r="46" s="2" customFormat="1" ht="24.75" customHeight="1" spans="1:14">
      <c r="A46" s="22">
        <v>41</v>
      </c>
      <c r="B46" s="22" t="s">
        <v>17</v>
      </c>
      <c r="C46" s="23" t="s">
        <v>61</v>
      </c>
      <c r="D46" s="24">
        <v>5</v>
      </c>
      <c r="E46" s="24">
        <v>1819</v>
      </c>
      <c r="F46" s="25">
        <v>0</v>
      </c>
      <c r="G46" s="24">
        <v>1819</v>
      </c>
      <c r="H46" s="26">
        <v>0</v>
      </c>
      <c r="I46" s="35">
        <f t="shared" si="0"/>
        <v>0</v>
      </c>
      <c r="J46" s="35">
        <f t="shared" si="1"/>
        <v>4711.21</v>
      </c>
      <c r="K46" s="36">
        <f t="shared" si="5"/>
        <v>22500</v>
      </c>
      <c r="L46" s="36">
        <v>22500</v>
      </c>
      <c r="M46" s="35">
        <f t="shared" si="3"/>
        <v>27211.21</v>
      </c>
      <c r="N46" s="41"/>
    </row>
    <row r="47" s="2" customFormat="1" ht="24.75" customHeight="1" spans="1:14">
      <c r="A47" s="22">
        <v>42</v>
      </c>
      <c r="B47" s="22" t="s">
        <v>17</v>
      </c>
      <c r="C47" s="23" t="s">
        <v>62</v>
      </c>
      <c r="D47" s="24">
        <v>3</v>
      </c>
      <c r="E47" s="24">
        <v>910</v>
      </c>
      <c r="F47" s="25">
        <v>0</v>
      </c>
      <c r="G47" s="24">
        <v>910</v>
      </c>
      <c r="H47" s="26">
        <v>0</v>
      </c>
      <c r="I47" s="35">
        <f t="shared" si="0"/>
        <v>0</v>
      </c>
      <c r="J47" s="35">
        <f t="shared" si="1"/>
        <v>2356.9</v>
      </c>
      <c r="K47" s="36">
        <f t="shared" si="5"/>
        <v>13500</v>
      </c>
      <c r="L47" s="36">
        <v>13500</v>
      </c>
      <c r="M47" s="35">
        <f t="shared" si="3"/>
        <v>15856.9</v>
      </c>
      <c r="N47" s="39"/>
    </row>
    <row r="48" s="2" customFormat="1" ht="24.75" customHeight="1" spans="1:14">
      <c r="A48" s="22">
        <v>43</v>
      </c>
      <c r="B48" s="22" t="s">
        <v>17</v>
      </c>
      <c r="C48" s="23" t="s">
        <v>63</v>
      </c>
      <c r="D48" s="24">
        <v>2</v>
      </c>
      <c r="E48" s="24">
        <v>1819</v>
      </c>
      <c r="F48" s="25">
        <v>0</v>
      </c>
      <c r="G48" s="24">
        <v>1819</v>
      </c>
      <c r="H48" s="26">
        <v>0</v>
      </c>
      <c r="I48" s="35">
        <f t="shared" si="0"/>
        <v>0</v>
      </c>
      <c r="J48" s="35">
        <f t="shared" si="1"/>
        <v>4711.21</v>
      </c>
      <c r="K48" s="36">
        <f t="shared" si="5"/>
        <v>9000</v>
      </c>
      <c r="L48" s="36">
        <v>9000</v>
      </c>
      <c r="M48" s="35">
        <f t="shared" si="3"/>
        <v>13711.21</v>
      </c>
      <c r="N48" s="39"/>
    </row>
    <row r="49" s="2" customFormat="1" ht="24.75" customHeight="1" spans="1:14">
      <c r="A49" s="22">
        <v>44</v>
      </c>
      <c r="B49" s="22" t="s">
        <v>17</v>
      </c>
      <c r="C49" s="23" t="s">
        <v>64</v>
      </c>
      <c r="D49" s="24">
        <v>3</v>
      </c>
      <c r="E49" s="24">
        <v>1935</v>
      </c>
      <c r="F49" s="25">
        <v>0</v>
      </c>
      <c r="G49" s="24">
        <v>1935</v>
      </c>
      <c r="H49" s="26">
        <v>0</v>
      </c>
      <c r="I49" s="35">
        <f t="shared" si="0"/>
        <v>0</v>
      </c>
      <c r="J49" s="35">
        <f t="shared" si="1"/>
        <v>5011.65</v>
      </c>
      <c r="K49" s="36">
        <f t="shared" si="5"/>
        <v>13500</v>
      </c>
      <c r="L49" s="36">
        <v>13500</v>
      </c>
      <c r="M49" s="35">
        <f t="shared" si="3"/>
        <v>18511.65</v>
      </c>
      <c r="N49" s="40"/>
    </row>
    <row r="50" s="2" customFormat="1" ht="24.75" customHeight="1" spans="1:14">
      <c r="A50" s="22">
        <v>45</v>
      </c>
      <c r="B50" s="22" t="s">
        <v>17</v>
      </c>
      <c r="C50" s="23" t="s">
        <v>65</v>
      </c>
      <c r="D50" s="24">
        <v>3</v>
      </c>
      <c r="E50" s="24">
        <v>1935</v>
      </c>
      <c r="F50" s="25">
        <v>0</v>
      </c>
      <c r="G50" s="24">
        <v>1935</v>
      </c>
      <c r="H50" s="26">
        <v>0</v>
      </c>
      <c r="I50" s="35">
        <f t="shared" si="0"/>
        <v>0</v>
      </c>
      <c r="J50" s="35">
        <f t="shared" si="1"/>
        <v>5011.65</v>
      </c>
      <c r="K50" s="36">
        <f t="shared" si="5"/>
        <v>13500</v>
      </c>
      <c r="L50" s="36">
        <v>13500</v>
      </c>
      <c r="M50" s="35">
        <f t="shared" si="3"/>
        <v>18511.65</v>
      </c>
      <c r="N50" s="37"/>
    </row>
    <row r="51" s="2" customFormat="1" ht="24.75" customHeight="1" spans="1:14">
      <c r="A51" s="22">
        <v>46</v>
      </c>
      <c r="B51" s="22" t="s">
        <v>17</v>
      </c>
      <c r="C51" s="23" t="s">
        <v>66</v>
      </c>
      <c r="D51" s="24">
        <v>3</v>
      </c>
      <c r="E51" s="24">
        <v>2902</v>
      </c>
      <c r="F51" s="25">
        <v>0</v>
      </c>
      <c r="G51" s="24">
        <v>2902</v>
      </c>
      <c r="H51" s="26">
        <v>0</v>
      </c>
      <c r="I51" s="35">
        <f t="shared" si="0"/>
        <v>0</v>
      </c>
      <c r="J51" s="35">
        <f t="shared" si="1"/>
        <v>7516.18</v>
      </c>
      <c r="K51" s="36">
        <f t="shared" si="5"/>
        <v>13500</v>
      </c>
      <c r="L51" s="36">
        <v>13500</v>
      </c>
      <c r="M51" s="35">
        <f t="shared" si="3"/>
        <v>21016.18</v>
      </c>
      <c r="N51" s="44"/>
    </row>
    <row r="52" s="2" customFormat="1" ht="24.75" customHeight="1" spans="1:14">
      <c r="A52" s="22">
        <v>47</v>
      </c>
      <c r="B52" s="22" t="s">
        <v>17</v>
      </c>
      <c r="C52" s="23" t="s">
        <v>67</v>
      </c>
      <c r="D52" s="24">
        <v>4</v>
      </c>
      <c r="E52" s="24">
        <v>370</v>
      </c>
      <c r="F52" s="25">
        <v>0</v>
      </c>
      <c r="G52" s="24">
        <v>370</v>
      </c>
      <c r="H52" s="26">
        <v>14</v>
      </c>
      <c r="I52" s="35">
        <f t="shared" si="0"/>
        <v>0</v>
      </c>
      <c r="J52" s="35">
        <f t="shared" si="1"/>
        <v>958.3</v>
      </c>
      <c r="K52" s="36">
        <f t="shared" si="5"/>
        <v>18000</v>
      </c>
      <c r="L52" s="36">
        <v>18000</v>
      </c>
      <c r="M52" s="35">
        <f t="shared" si="3"/>
        <v>18958.3</v>
      </c>
      <c r="N52" s="37"/>
    </row>
    <row r="53" s="2" customFormat="1" ht="24.75" customHeight="1" spans="1:14">
      <c r="A53" s="22">
        <v>48</v>
      </c>
      <c r="B53" s="22" t="s">
        <v>17</v>
      </c>
      <c r="C53" s="23" t="s">
        <v>68</v>
      </c>
      <c r="D53" s="24">
        <v>3</v>
      </c>
      <c r="E53" s="24">
        <v>655</v>
      </c>
      <c r="F53" s="25">
        <v>0</v>
      </c>
      <c r="G53" s="24">
        <v>655</v>
      </c>
      <c r="H53" s="26">
        <v>14</v>
      </c>
      <c r="I53" s="35">
        <f t="shared" si="0"/>
        <v>0</v>
      </c>
      <c r="J53" s="35">
        <f t="shared" si="1"/>
        <v>1696.45</v>
      </c>
      <c r="K53" s="36">
        <f t="shared" si="5"/>
        <v>13500</v>
      </c>
      <c r="L53" s="36">
        <v>13500</v>
      </c>
      <c r="M53" s="35">
        <f t="shared" si="3"/>
        <v>15196.45</v>
      </c>
      <c r="N53" s="37"/>
    </row>
    <row r="54" s="2" customFormat="1" ht="24.75" customHeight="1" spans="1:14">
      <c r="A54" s="22">
        <v>49</v>
      </c>
      <c r="B54" s="22" t="s">
        <v>17</v>
      </c>
      <c r="C54" s="23" t="s">
        <v>69</v>
      </c>
      <c r="D54" s="24">
        <v>7</v>
      </c>
      <c r="E54" s="24">
        <v>6403</v>
      </c>
      <c r="F54" s="25">
        <v>0</v>
      </c>
      <c r="G54" s="24">
        <v>6403</v>
      </c>
      <c r="H54" s="26">
        <v>0</v>
      </c>
      <c r="I54" s="35">
        <f t="shared" si="0"/>
        <v>0</v>
      </c>
      <c r="J54" s="35">
        <f t="shared" si="1"/>
        <v>16583.77</v>
      </c>
      <c r="K54" s="36">
        <f t="shared" si="5"/>
        <v>31500</v>
      </c>
      <c r="L54" s="36">
        <v>31500</v>
      </c>
      <c r="M54" s="35">
        <f t="shared" si="3"/>
        <v>48083.77</v>
      </c>
      <c r="N54" s="39"/>
    </row>
    <row r="55" s="2" customFormat="1" ht="24.75" customHeight="1" spans="1:14">
      <c r="A55" s="22">
        <v>50</v>
      </c>
      <c r="B55" s="22" t="s">
        <v>17</v>
      </c>
      <c r="C55" s="23" t="s">
        <v>70</v>
      </c>
      <c r="D55" s="24">
        <v>3</v>
      </c>
      <c r="E55" s="24">
        <f>F55+G55</f>
        <v>2019</v>
      </c>
      <c r="F55" s="25">
        <v>0</v>
      </c>
      <c r="G55" s="24">
        <v>2019</v>
      </c>
      <c r="H55" s="26">
        <v>0</v>
      </c>
      <c r="I55" s="35">
        <f t="shared" si="0"/>
        <v>0</v>
      </c>
      <c r="J55" s="35">
        <f t="shared" si="1"/>
        <v>5229.21</v>
      </c>
      <c r="K55" s="36">
        <f t="shared" si="5"/>
        <v>13500</v>
      </c>
      <c r="L55" s="36">
        <v>13500</v>
      </c>
      <c r="M55" s="35">
        <f t="shared" si="3"/>
        <v>18729.21</v>
      </c>
      <c r="N55" s="37"/>
    </row>
    <row r="56" s="2" customFormat="1" ht="24.75" customHeight="1" spans="1:14">
      <c r="A56" s="22">
        <v>51</v>
      </c>
      <c r="B56" s="22" t="s">
        <v>17</v>
      </c>
      <c r="C56" s="23" t="s">
        <v>71</v>
      </c>
      <c r="D56" s="24">
        <v>4</v>
      </c>
      <c r="E56" s="24">
        <v>2956</v>
      </c>
      <c r="F56" s="25">
        <v>0</v>
      </c>
      <c r="G56" s="24">
        <v>2956</v>
      </c>
      <c r="H56" s="26">
        <v>0</v>
      </c>
      <c r="I56" s="35">
        <f t="shared" si="0"/>
        <v>0</v>
      </c>
      <c r="J56" s="35">
        <f t="shared" si="1"/>
        <v>7656.04</v>
      </c>
      <c r="K56" s="36">
        <f t="shared" si="5"/>
        <v>18000</v>
      </c>
      <c r="L56" s="36">
        <v>18000</v>
      </c>
      <c r="M56" s="35">
        <f t="shared" si="3"/>
        <v>25656.04</v>
      </c>
      <c r="N56" s="41"/>
    </row>
    <row r="57" s="2" customFormat="1" ht="24.75" customHeight="1" spans="1:14">
      <c r="A57" s="22">
        <v>52</v>
      </c>
      <c r="B57" s="22" t="s">
        <v>17</v>
      </c>
      <c r="C57" s="23" t="s">
        <v>72</v>
      </c>
      <c r="D57" s="24">
        <v>4</v>
      </c>
      <c r="E57" s="24">
        <v>8432</v>
      </c>
      <c r="F57" s="25">
        <v>0</v>
      </c>
      <c r="G57" s="24">
        <v>8432</v>
      </c>
      <c r="H57" s="26">
        <v>0</v>
      </c>
      <c r="I57" s="35">
        <f t="shared" si="0"/>
        <v>0</v>
      </c>
      <c r="J57" s="35">
        <f t="shared" si="1"/>
        <v>21838.88</v>
      </c>
      <c r="K57" s="36">
        <f t="shared" si="5"/>
        <v>18000</v>
      </c>
      <c r="L57" s="36">
        <v>18000</v>
      </c>
      <c r="M57" s="35">
        <f t="shared" si="3"/>
        <v>39838.88</v>
      </c>
      <c r="N57" s="38"/>
    </row>
    <row r="58" s="2" customFormat="1" ht="24.75" customHeight="1" spans="1:14">
      <c r="A58" s="22">
        <v>53</v>
      </c>
      <c r="B58" s="22" t="s">
        <v>17</v>
      </c>
      <c r="C58" s="23" t="s">
        <v>73</v>
      </c>
      <c r="D58" s="24">
        <v>4</v>
      </c>
      <c r="E58" s="24">
        <v>2791</v>
      </c>
      <c r="F58" s="25">
        <v>0</v>
      </c>
      <c r="G58" s="24">
        <v>2791</v>
      </c>
      <c r="H58" s="26">
        <v>0</v>
      </c>
      <c r="I58" s="35">
        <f t="shared" si="0"/>
        <v>0</v>
      </c>
      <c r="J58" s="35">
        <f t="shared" si="1"/>
        <v>7228.69</v>
      </c>
      <c r="K58" s="36">
        <f t="shared" si="5"/>
        <v>18000</v>
      </c>
      <c r="L58" s="36">
        <v>18000</v>
      </c>
      <c r="M58" s="35">
        <f t="shared" si="3"/>
        <v>25228.69</v>
      </c>
      <c r="N58" s="41"/>
    </row>
    <row r="59" s="2" customFormat="1" ht="24.75" customHeight="1" spans="1:14">
      <c r="A59" s="22">
        <v>54</v>
      </c>
      <c r="B59" s="22" t="s">
        <v>17</v>
      </c>
      <c r="C59" s="23" t="s">
        <v>74</v>
      </c>
      <c r="D59" s="24">
        <v>3</v>
      </c>
      <c r="E59" s="24">
        <v>470</v>
      </c>
      <c r="F59" s="25">
        <v>0</v>
      </c>
      <c r="G59" s="24">
        <v>470</v>
      </c>
      <c r="H59" s="26">
        <v>15</v>
      </c>
      <c r="I59" s="35">
        <f t="shared" si="0"/>
        <v>0</v>
      </c>
      <c r="J59" s="35">
        <f t="shared" si="1"/>
        <v>1217.3</v>
      </c>
      <c r="K59" s="36">
        <f t="shared" si="5"/>
        <v>13500</v>
      </c>
      <c r="L59" s="36">
        <v>13500</v>
      </c>
      <c r="M59" s="35">
        <f t="shared" si="3"/>
        <v>14717.3</v>
      </c>
      <c r="N59" s="37"/>
    </row>
    <row r="60" s="2" customFormat="1" ht="24.75" customHeight="1" spans="1:14">
      <c r="A60" s="22">
        <v>55</v>
      </c>
      <c r="B60" s="22" t="s">
        <v>17</v>
      </c>
      <c r="C60" s="23" t="s">
        <v>75</v>
      </c>
      <c r="D60" s="24">
        <v>4</v>
      </c>
      <c r="E60" s="24">
        <v>416</v>
      </c>
      <c r="F60" s="25">
        <v>0</v>
      </c>
      <c r="G60" s="24">
        <v>416</v>
      </c>
      <c r="H60" s="26">
        <v>14</v>
      </c>
      <c r="I60" s="35">
        <f t="shared" si="0"/>
        <v>0</v>
      </c>
      <c r="J60" s="35">
        <f t="shared" si="1"/>
        <v>1077.44</v>
      </c>
      <c r="K60" s="36">
        <f t="shared" si="5"/>
        <v>18000</v>
      </c>
      <c r="L60" s="36">
        <v>18000</v>
      </c>
      <c r="M60" s="35">
        <f t="shared" si="3"/>
        <v>19077.44</v>
      </c>
      <c r="N60" s="39"/>
    </row>
    <row r="61" s="2" customFormat="1" ht="24.75" customHeight="1" spans="1:14">
      <c r="A61" s="22">
        <v>56</v>
      </c>
      <c r="B61" s="22" t="s">
        <v>17</v>
      </c>
      <c r="C61" s="23" t="s">
        <v>76</v>
      </c>
      <c r="D61" s="24">
        <v>5</v>
      </c>
      <c r="E61" s="24">
        <v>372</v>
      </c>
      <c r="F61" s="25">
        <v>0</v>
      </c>
      <c r="G61" s="24">
        <v>372</v>
      </c>
      <c r="H61" s="26">
        <v>15</v>
      </c>
      <c r="I61" s="35">
        <f t="shared" si="0"/>
        <v>0</v>
      </c>
      <c r="J61" s="35">
        <f t="shared" si="1"/>
        <v>963.48</v>
      </c>
      <c r="K61" s="36">
        <f t="shared" si="5"/>
        <v>22500</v>
      </c>
      <c r="L61" s="36">
        <v>22500</v>
      </c>
      <c r="M61" s="35">
        <f t="shared" si="3"/>
        <v>23463.48</v>
      </c>
      <c r="N61" s="39"/>
    </row>
    <row r="62" s="2" customFormat="1" ht="24.75" customHeight="1" spans="1:14">
      <c r="A62" s="22">
        <v>57</v>
      </c>
      <c r="B62" s="22" t="s">
        <v>17</v>
      </c>
      <c r="C62" s="23" t="s">
        <v>77</v>
      </c>
      <c r="D62" s="24">
        <v>5</v>
      </c>
      <c r="E62" s="24">
        <v>895</v>
      </c>
      <c r="F62" s="25">
        <v>0</v>
      </c>
      <c r="G62" s="24">
        <v>895</v>
      </c>
      <c r="H62" s="26">
        <v>23.5</v>
      </c>
      <c r="I62" s="35">
        <f t="shared" si="0"/>
        <v>0</v>
      </c>
      <c r="J62" s="35">
        <f t="shared" si="1"/>
        <v>2318.05</v>
      </c>
      <c r="K62" s="36">
        <f t="shared" si="5"/>
        <v>22500</v>
      </c>
      <c r="L62" s="36">
        <v>22500</v>
      </c>
      <c r="M62" s="35">
        <f t="shared" si="3"/>
        <v>24818.05</v>
      </c>
      <c r="N62" s="39"/>
    </row>
    <row r="63" s="2" customFormat="1" ht="24.75" customHeight="1" spans="1:14">
      <c r="A63" s="22">
        <v>58</v>
      </c>
      <c r="B63" s="22" t="s">
        <v>17</v>
      </c>
      <c r="C63" s="23" t="s">
        <v>78</v>
      </c>
      <c r="D63" s="24">
        <v>2</v>
      </c>
      <c r="E63" s="24">
        <v>297</v>
      </c>
      <c r="F63" s="25">
        <v>0</v>
      </c>
      <c r="G63" s="24">
        <v>297</v>
      </c>
      <c r="H63" s="26">
        <v>9</v>
      </c>
      <c r="I63" s="35">
        <f t="shared" si="0"/>
        <v>0</v>
      </c>
      <c r="J63" s="35">
        <f t="shared" si="1"/>
        <v>769.23</v>
      </c>
      <c r="K63" s="36">
        <f t="shared" si="5"/>
        <v>9000</v>
      </c>
      <c r="L63" s="36">
        <v>9000</v>
      </c>
      <c r="M63" s="35">
        <f t="shared" si="3"/>
        <v>9769.23</v>
      </c>
      <c r="N63" s="39"/>
    </row>
    <row r="64" s="2" customFormat="1" ht="24.75" customHeight="1" spans="1:14">
      <c r="A64" s="22">
        <v>59</v>
      </c>
      <c r="B64" s="22" t="s">
        <v>17</v>
      </c>
      <c r="C64" s="23" t="s">
        <v>79</v>
      </c>
      <c r="D64" s="24">
        <v>6</v>
      </c>
      <c r="E64" s="24">
        <v>6122</v>
      </c>
      <c r="F64" s="25">
        <v>0</v>
      </c>
      <c r="G64" s="24">
        <v>6122</v>
      </c>
      <c r="H64" s="26">
        <v>0</v>
      </c>
      <c r="I64" s="35">
        <f t="shared" si="0"/>
        <v>0</v>
      </c>
      <c r="J64" s="35">
        <f t="shared" si="1"/>
        <v>15855.98</v>
      </c>
      <c r="K64" s="36">
        <f t="shared" si="5"/>
        <v>27000</v>
      </c>
      <c r="L64" s="36">
        <v>27000</v>
      </c>
      <c r="M64" s="35">
        <f t="shared" si="3"/>
        <v>42855.98</v>
      </c>
      <c r="N64" s="39"/>
    </row>
    <row r="65" s="2" customFormat="1" ht="24.75" customHeight="1" spans="1:14">
      <c r="A65" s="22">
        <v>60</v>
      </c>
      <c r="B65" s="22" t="s">
        <v>17</v>
      </c>
      <c r="C65" s="23" t="s">
        <v>80</v>
      </c>
      <c r="D65" s="24">
        <v>1</v>
      </c>
      <c r="E65" s="24">
        <f>F65+G65</f>
        <v>0</v>
      </c>
      <c r="F65" s="25">
        <v>0</v>
      </c>
      <c r="G65" s="24">
        <v>0</v>
      </c>
      <c r="H65" s="26">
        <v>12</v>
      </c>
      <c r="I65" s="35">
        <f t="shared" si="0"/>
        <v>0</v>
      </c>
      <c r="J65" s="35">
        <f t="shared" si="1"/>
        <v>0</v>
      </c>
      <c r="K65" s="36">
        <f t="shared" si="5"/>
        <v>4500</v>
      </c>
      <c r="L65" s="36">
        <v>4500</v>
      </c>
      <c r="M65" s="35">
        <f t="shared" si="3"/>
        <v>4500</v>
      </c>
      <c r="N65" s="50" t="s">
        <v>81</v>
      </c>
    </row>
    <row r="66" s="2" customFormat="1" ht="24.75" customHeight="1" spans="1:14">
      <c r="A66" s="22">
        <v>61</v>
      </c>
      <c r="B66" s="22" t="s">
        <v>17</v>
      </c>
      <c r="C66" s="23" t="s">
        <v>82</v>
      </c>
      <c r="D66" s="24">
        <v>3</v>
      </c>
      <c r="E66" s="24">
        <v>626</v>
      </c>
      <c r="F66" s="25">
        <v>0</v>
      </c>
      <c r="G66" s="24">
        <v>626</v>
      </c>
      <c r="H66" s="26">
        <v>12</v>
      </c>
      <c r="I66" s="35">
        <f t="shared" si="0"/>
        <v>0</v>
      </c>
      <c r="J66" s="35">
        <f t="shared" si="1"/>
        <v>1621.34</v>
      </c>
      <c r="K66" s="36">
        <f t="shared" si="5"/>
        <v>13500</v>
      </c>
      <c r="L66" s="36">
        <v>13500</v>
      </c>
      <c r="M66" s="35">
        <f t="shared" si="3"/>
        <v>15121.34</v>
      </c>
      <c r="N66" s="39"/>
    </row>
    <row r="67" s="2" customFormat="1" ht="24.75" customHeight="1" spans="1:14">
      <c r="A67" s="22">
        <v>62</v>
      </c>
      <c r="B67" s="22" t="s">
        <v>17</v>
      </c>
      <c r="C67" s="23" t="s">
        <v>83</v>
      </c>
      <c r="D67" s="24">
        <v>5</v>
      </c>
      <c r="E67" s="24">
        <v>6942</v>
      </c>
      <c r="F67" s="25">
        <v>0</v>
      </c>
      <c r="G67" s="24">
        <v>6942</v>
      </c>
      <c r="H67" s="26">
        <v>0</v>
      </c>
      <c r="I67" s="35">
        <f t="shared" si="0"/>
        <v>0</v>
      </c>
      <c r="J67" s="35">
        <f t="shared" si="1"/>
        <v>17979.78</v>
      </c>
      <c r="K67" s="36">
        <f t="shared" si="5"/>
        <v>22500</v>
      </c>
      <c r="L67" s="36">
        <v>22500</v>
      </c>
      <c r="M67" s="35">
        <f t="shared" si="3"/>
        <v>40479.78</v>
      </c>
      <c r="N67" s="41"/>
    </row>
    <row r="68" s="2" customFormat="1" ht="24.75" customHeight="1" spans="1:14">
      <c r="A68" s="22">
        <v>63</v>
      </c>
      <c r="B68" s="22" t="s">
        <v>17</v>
      </c>
      <c r="C68" s="23" t="s">
        <v>84</v>
      </c>
      <c r="D68" s="24">
        <v>2</v>
      </c>
      <c r="E68" s="24">
        <v>664</v>
      </c>
      <c r="F68" s="25">
        <v>0</v>
      </c>
      <c r="G68" s="24">
        <v>664</v>
      </c>
      <c r="H68" s="26">
        <v>7</v>
      </c>
      <c r="I68" s="35">
        <f t="shared" si="0"/>
        <v>0</v>
      </c>
      <c r="J68" s="35">
        <f t="shared" si="1"/>
        <v>1719.76</v>
      </c>
      <c r="K68" s="36">
        <f t="shared" si="5"/>
        <v>9000</v>
      </c>
      <c r="L68" s="36">
        <v>9000</v>
      </c>
      <c r="M68" s="35">
        <f t="shared" si="3"/>
        <v>10719.76</v>
      </c>
      <c r="N68" s="50" t="s">
        <v>85</v>
      </c>
    </row>
    <row r="69" s="2" customFormat="1" ht="24.75" customHeight="1" spans="1:14">
      <c r="A69" s="22">
        <v>64</v>
      </c>
      <c r="B69" s="22" t="s">
        <v>17</v>
      </c>
      <c r="C69" s="23" t="s">
        <v>86</v>
      </c>
      <c r="D69" s="24">
        <v>3</v>
      </c>
      <c r="E69" s="24">
        <v>750</v>
      </c>
      <c r="F69" s="25">
        <v>0</v>
      </c>
      <c r="G69" s="24">
        <v>750</v>
      </c>
      <c r="H69" s="26">
        <v>7</v>
      </c>
      <c r="I69" s="35">
        <f t="shared" si="0"/>
        <v>0</v>
      </c>
      <c r="J69" s="35">
        <f t="shared" si="1"/>
        <v>1942.5</v>
      </c>
      <c r="K69" s="36">
        <f t="shared" si="5"/>
        <v>13500</v>
      </c>
      <c r="L69" s="36">
        <v>13500</v>
      </c>
      <c r="M69" s="35">
        <f t="shared" si="3"/>
        <v>15442.5</v>
      </c>
      <c r="N69" s="40"/>
    </row>
    <row r="70" s="2" customFormat="1" ht="24.75" customHeight="1" spans="1:14">
      <c r="A70" s="22">
        <v>65</v>
      </c>
      <c r="B70" s="22" t="s">
        <v>17</v>
      </c>
      <c r="C70" s="23" t="s">
        <v>87</v>
      </c>
      <c r="D70" s="24">
        <v>2</v>
      </c>
      <c r="E70" s="24">
        <v>750</v>
      </c>
      <c r="F70" s="25">
        <v>0</v>
      </c>
      <c r="G70" s="24">
        <v>750</v>
      </c>
      <c r="H70" s="26">
        <v>7</v>
      </c>
      <c r="I70" s="35">
        <f t="shared" ref="I70:I86" si="6">ROUND(F70*21.84,2)</f>
        <v>0</v>
      </c>
      <c r="J70" s="35">
        <f t="shared" ref="J70:J86" si="7">ROUND(G70*2.59,2)</f>
        <v>1942.5</v>
      </c>
      <c r="K70" s="36">
        <f t="shared" si="5"/>
        <v>9000</v>
      </c>
      <c r="L70" s="36">
        <v>9000</v>
      </c>
      <c r="M70" s="35">
        <f t="shared" ref="M70:M87" si="8">J70+K70</f>
        <v>10942.5</v>
      </c>
      <c r="N70" s="41"/>
    </row>
    <row r="71" s="2" customFormat="1" ht="24.75" customHeight="1" spans="1:14">
      <c r="A71" s="22">
        <v>66</v>
      </c>
      <c r="B71" s="22" t="s">
        <v>17</v>
      </c>
      <c r="C71" s="23" t="s">
        <v>88</v>
      </c>
      <c r="D71" s="24">
        <v>2</v>
      </c>
      <c r="E71" s="24">
        <v>975</v>
      </c>
      <c r="F71" s="25">
        <v>0</v>
      </c>
      <c r="G71" s="24">
        <v>975</v>
      </c>
      <c r="H71" s="26">
        <v>8</v>
      </c>
      <c r="I71" s="35">
        <f t="shared" si="6"/>
        <v>0</v>
      </c>
      <c r="J71" s="35">
        <f t="shared" si="7"/>
        <v>2525.25</v>
      </c>
      <c r="K71" s="36">
        <f t="shared" si="5"/>
        <v>9000</v>
      </c>
      <c r="L71" s="36">
        <v>9000</v>
      </c>
      <c r="M71" s="35">
        <f t="shared" si="8"/>
        <v>11525.25</v>
      </c>
      <c r="N71" s="37"/>
    </row>
    <row r="72" s="2" customFormat="1" ht="24.75" customHeight="1" spans="1:14">
      <c r="A72" s="22">
        <v>67</v>
      </c>
      <c r="B72" s="22" t="s">
        <v>17</v>
      </c>
      <c r="C72" s="23" t="s">
        <v>89</v>
      </c>
      <c r="D72" s="24">
        <v>4</v>
      </c>
      <c r="E72" s="24">
        <v>659</v>
      </c>
      <c r="F72" s="25">
        <v>0</v>
      </c>
      <c r="G72" s="24">
        <v>659</v>
      </c>
      <c r="H72" s="26">
        <v>0</v>
      </c>
      <c r="I72" s="35">
        <f t="shared" si="6"/>
        <v>0</v>
      </c>
      <c r="J72" s="35">
        <f t="shared" si="7"/>
        <v>1706.81</v>
      </c>
      <c r="K72" s="36">
        <f t="shared" si="5"/>
        <v>18000</v>
      </c>
      <c r="L72" s="36">
        <v>18000</v>
      </c>
      <c r="M72" s="35">
        <f t="shared" si="8"/>
        <v>19706.81</v>
      </c>
      <c r="N72" s="39"/>
    </row>
    <row r="73" s="2" customFormat="1" ht="24.75" customHeight="1" spans="1:14">
      <c r="A73" s="22">
        <v>68</v>
      </c>
      <c r="B73" s="22" t="s">
        <v>17</v>
      </c>
      <c r="C73" s="23" t="s">
        <v>90</v>
      </c>
      <c r="D73" s="24">
        <v>5</v>
      </c>
      <c r="E73" s="24">
        <v>6807</v>
      </c>
      <c r="F73" s="25">
        <v>0</v>
      </c>
      <c r="G73" s="24">
        <v>6807</v>
      </c>
      <c r="H73" s="26">
        <v>0</v>
      </c>
      <c r="I73" s="35">
        <f t="shared" si="6"/>
        <v>0</v>
      </c>
      <c r="J73" s="35">
        <f t="shared" si="7"/>
        <v>17630.13</v>
      </c>
      <c r="K73" s="36">
        <f t="shared" si="5"/>
        <v>22500</v>
      </c>
      <c r="L73" s="36">
        <v>22500</v>
      </c>
      <c r="M73" s="35">
        <f t="shared" si="8"/>
        <v>40130.13</v>
      </c>
      <c r="N73" s="39"/>
    </row>
    <row r="74" s="2" customFormat="1" ht="24.75" customHeight="1" spans="1:14">
      <c r="A74" s="22">
        <v>69</v>
      </c>
      <c r="B74" s="22" t="s">
        <v>17</v>
      </c>
      <c r="C74" s="23" t="s">
        <v>91</v>
      </c>
      <c r="D74" s="24">
        <v>3</v>
      </c>
      <c r="E74" s="24">
        <v>743</v>
      </c>
      <c r="F74" s="25">
        <v>0</v>
      </c>
      <c r="G74" s="24">
        <v>743</v>
      </c>
      <c r="H74" s="26">
        <v>0</v>
      </c>
      <c r="I74" s="35">
        <f t="shared" si="6"/>
        <v>0</v>
      </c>
      <c r="J74" s="35">
        <f t="shared" si="7"/>
        <v>1924.37</v>
      </c>
      <c r="K74" s="36">
        <f t="shared" si="5"/>
        <v>13500</v>
      </c>
      <c r="L74" s="36">
        <v>13500</v>
      </c>
      <c r="M74" s="35">
        <f t="shared" si="8"/>
        <v>15424.37</v>
      </c>
      <c r="N74" s="41"/>
    </row>
    <row r="75" s="2" customFormat="1" ht="24.75" customHeight="1" spans="1:14">
      <c r="A75" s="22">
        <v>70</v>
      </c>
      <c r="B75" s="22" t="s">
        <v>17</v>
      </c>
      <c r="C75" s="23" t="s">
        <v>92</v>
      </c>
      <c r="D75" s="24">
        <v>1</v>
      </c>
      <c r="E75" s="24">
        <v>2360</v>
      </c>
      <c r="F75" s="25">
        <v>0</v>
      </c>
      <c r="G75" s="24">
        <v>2360</v>
      </c>
      <c r="H75" s="26">
        <v>15.9</v>
      </c>
      <c r="I75" s="35">
        <f t="shared" si="6"/>
        <v>0</v>
      </c>
      <c r="J75" s="35">
        <f t="shared" si="7"/>
        <v>6112.4</v>
      </c>
      <c r="K75" s="36">
        <f t="shared" si="5"/>
        <v>4500</v>
      </c>
      <c r="L75" s="36">
        <v>4500</v>
      </c>
      <c r="M75" s="35">
        <f t="shared" si="8"/>
        <v>10612.4</v>
      </c>
      <c r="N75" s="37"/>
    </row>
    <row r="76" s="2" customFormat="1" ht="24.75" customHeight="1" spans="1:14">
      <c r="A76" s="22">
        <v>71</v>
      </c>
      <c r="B76" s="22" t="s">
        <v>17</v>
      </c>
      <c r="C76" s="23" t="s">
        <v>93</v>
      </c>
      <c r="D76" s="24">
        <v>4</v>
      </c>
      <c r="E76" s="24">
        <v>6025</v>
      </c>
      <c r="F76" s="25">
        <v>0</v>
      </c>
      <c r="G76" s="24">
        <v>6025</v>
      </c>
      <c r="H76" s="26">
        <v>0</v>
      </c>
      <c r="I76" s="35">
        <f t="shared" si="6"/>
        <v>0</v>
      </c>
      <c r="J76" s="35">
        <f t="shared" si="7"/>
        <v>15604.75</v>
      </c>
      <c r="K76" s="36">
        <f t="shared" si="5"/>
        <v>18000</v>
      </c>
      <c r="L76" s="36">
        <v>18000</v>
      </c>
      <c r="M76" s="35">
        <f t="shared" si="8"/>
        <v>33604.75</v>
      </c>
      <c r="N76" s="37"/>
    </row>
    <row r="77" s="2" customFormat="1" ht="24.75" customHeight="1" spans="1:14">
      <c r="A77" s="22">
        <v>72</v>
      </c>
      <c r="B77" s="22" t="s">
        <v>17</v>
      </c>
      <c r="C77" s="23" t="s">
        <v>94</v>
      </c>
      <c r="D77" s="24">
        <v>3</v>
      </c>
      <c r="E77" s="24">
        <v>765</v>
      </c>
      <c r="F77" s="25">
        <v>0</v>
      </c>
      <c r="G77" s="24">
        <v>765</v>
      </c>
      <c r="H77" s="26">
        <v>13</v>
      </c>
      <c r="I77" s="35">
        <f t="shared" si="6"/>
        <v>0</v>
      </c>
      <c r="J77" s="35">
        <f t="shared" si="7"/>
        <v>1981.35</v>
      </c>
      <c r="K77" s="36">
        <f t="shared" si="5"/>
        <v>13500</v>
      </c>
      <c r="L77" s="36">
        <v>13500</v>
      </c>
      <c r="M77" s="35">
        <f t="shared" si="8"/>
        <v>15481.35</v>
      </c>
      <c r="N77" s="37"/>
    </row>
    <row r="78" s="2" customFormat="1" ht="24.75" customHeight="1" spans="1:14">
      <c r="A78" s="22">
        <v>73</v>
      </c>
      <c r="B78" s="22" t="s">
        <v>17</v>
      </c>
      <c r="C78" s="23" t="s">
        <v>95</v>
      </c>
      <c r="D78" s="24">
        <v>2</v>
      </c>
      <c r="E78" s="24">
        <v>435</v>
      </c>
      <c r="F78" s="25">
        <v>0</v>
      </c>
      <c r="G78" s="24">
        <v>435</v>
      </c>
      <c r="H78" s="26">
        <v>13</v>
      </c>
      <c r="I78" s="35">
        <f t="shared" si="6"/>
        <v>0</v>
      </c>
      <c r="J78" s="35">
        <f t="shared" si="7"/>
        <v>1126.65</v>
      </c>
      <c r="K78" s="36">
        <f t="shared" si="5"/>
        <v>9000</v>
      </c>
      <c r="L78" s="36">
        <v>9000</v>
      </c>
      <c r="M78" s="35">
        <f t="shared" si="8"/>
        <v>10126.65</v>
      </c>
      <c r="N78" s="37"/>
    </row>
    <row r="79" s="2" customFormat="1" ht="24.75" customHeight="1" spans="1:14">
      <c r="A79" s="22">
        <v>74</v>
      </c>
      <c r="B79" s="22" t="s">
        <v>17</v>
      </c>
      <c r="C79" s="23" t="s">
        <v>96</v>
      </c>
      <c r="D79" s="24">
        <v>5</v>
      </c>
      <c r="E79" s="24">
        <v>7052</v>
      </c>
      <c r="F79" s="25">
        <v>0</v>
      </c>
      <c r="G79" s="24">
        <v>7052</v>
      </c>
      <c r="H79" s="26">
        <v>0</v>
      </c>
      <c r="I79" s="35">
        <f t="shared" si="6"/>
        <v>0</v>
      </c>
      <c r="J79" s="35">
        <f t="shared" si="7"/>
        <v>18264.68</v>
      </c>
      <c r="K79" s="36">
        <f t="shared" si="5"/>
        <v>22500</v>
      </c>
      <c r="L79" s="36">
        <v>22500</v>
      </c>
      <c r="M79" s="35">
        <f t="shared" si="8"/>
        <v>40764.68</v>
      </c>
      <c r="N79" s="37"/>
    </row>
    <row r="80" s="2" customFormat="1" ht="24.75" customHeight="1" spans="1:14">
      <c r="A80" s="22">
        <v>75</v>
      </c>
      <c r="B80" s="22" t="s">
        <v>17</v>
      </c>
      <c r="C80" s="23" t="s">
        <v>97</v>
      </c>
      <c r="D80" s="24">
        <v>5</v>
      </c>
      <c r="E80" s="24">
        <v>424</v>
      </c>
      <c r="F80" s="25">
        <v>0</v>
      </c>
      <c r="G80" s="24">
        <v>424</v>
      </c>
      <c r="H80" s="26">
        <v>0</v>
      </c>
      <c r="I80" s="35">
        <f t="shared" si="6"/>
        <v>0</v>
      </c>
      <c r="J80" s="35">
        <f t="shared" si="7"/>
        <v>1098.16</v>
      </c>
      <c r="K80" s="36">
        <f t="shared" si="5"/>
        <v>22500</v>
      </c>
      <c r="L80" s="36">
        <v>22500</v>
      </c>
      <c r="M80" s="35">
        <f t="shared" si="8"/>
        <v>23598.16</v>
      </c>
      <c r="N80" s="37"/>
    </row>
    <row r="81" s="2" customFormat="1" ht="24.75" customHeight="1" spans="1:14">
      <c r="A81" s="22">
        <v>76</v>
      </c>
      <c r="B81" s="22" t="s">
        <v>17</v>
      </c>
      <c r="C81" s="23" t="s">
        <v>98</v>
      </c>
      <c r="D81" s="24">
        <v>3</v>
      </c>
      <c r="E81" s="24">
        <v>2518</v>
      </c>
      <c r="F81" s="25">
        <v>0</v>
      </c>
      <c r="G81" s="24">
        <v>2518</v>
      </c>
      <c r="H81" s="45"/>
      <c r="I81" s="35">
        <f t="shared" si="6"/>
        <v>0</v>
      </c>
      <c r="J81" s="35">
        <f t="shared" si="7"/>
        <v>6521.62</v>
      </c>
      <c r="K81" s="36">
        <f t="shared" si="5"/>
        <v>13500</v>
      </c>
      <c r="L81" s="36">
        <v>13500</v>
      </c>
      <c r="M81" s="35">
        <f t="shared" si="8"/>
        <v>20021.62</v>
      </c>
      <c r="N81" s="37"/>
    </row>
    <row r="82" s="2" customFormat="1" ht="24.75" customHeight="1" spans="1:14">
      <c r="A82" s="22">
        <v>77</v>
      </c>
      <c r="B82" s="22" t="s">
        <v>17</v>
      </c>
      <c r="C82" s="23" t="s">
        <v>99</v>
      </c>
      <c r="D82" s="24">
        <v>2</v>
      </c>
      <c r="E82" s="24">
        <v>4374</v>
      </c>
      <c r="F82" s="25">
        <v>0</v>
      </c>
      <c r="G82" s="24">
        <v>4374</v>
      </c>
      <c r="H82" s="26">
        <v>0</v>
      </c>
      <c r="I82" s="35">
        <f t="shared" si="6"/>
        <v>0</v>
      </c>
      <c r="J82" s="35">
        <f t="shared" si="7"/>
        <v>11328.66</v>
      </c>
      <c r="K82" s="36">
        <f t="shared" si="5"/>
        <v>9000</v>
      </c>
      <c r="L82" s="36">
        <v>9000</v>
      </c>
      <c r="M82" s="35">
        <f t="shared" si="8"/>
        <v>20328.66</v>
      </c>
      <c r="N82" s="37"/>
    </row>
    <row r="83" s="2" customFormat="1" ht="24.75" customHeight="1" spans="1:14">
      <c r="A83" s="22">
        <v>78</v>
      </c>
      <c r="B83" s="22" t="s">
        <v>17</v>
      </c>
      <c r="C83" s="23" t="s">
        <v>100</v>
      </c>
      <c r="D83" s="24">
        <v>3</v>
      </c>
      <c r="E83" s="24">
        <v>1750</v>
      </c>
      <c r="F83" s="25">
        <v>0</v>
      </c>
      <c r="G83" s="24">
        <v>1750</v>
      </c>
      <c r="H83" s="26">
        <v>0</v>
      </c>
      <c r="I83" s="35">
        <f t="shared" si="6"/>
        <v>0</v>
      </c>
      <c r="J83" s="35">
        <f t="shared" si="7"/>
        <v>4532.5</v>
      </c>
      <c r="K83" s="36">
        <f>D83*4500-(375*5)</f>
        <v>11625</v>
      </c>
      <c r="L83" s="36">
        <v>11625</v>
      </c>
      <c r="M83" s="35">
        <f t="shared" si="8"/>
        <v>16157.5</v>
      </c>
      <c r="N83" s="38" t="s">
        <v>101</v>
      </c>
    </row>
    <row r="84" s="2" customFormat="1" ht="24.75" customHeight="1" spans="1:14">
      <c r="A84" s="22">
        <v>79</v>
      </c>
      <c r="B84" s="22" t="s">
        <v>17</v>
      </c>
      <c r="C84" s="23" t="s">
        <v>102</v>
      </c>
      <c r="D84" s="24">
        <v>4</v>
      </c>
      <c r="E84" s="24">
        <v>3532</v>
      </c>
      <c r="F84" s="25">
        <v>0</v>
      </c>
      <c r="G84" s="24">
        <v>3532</v>
      </c>
      <c r="H84" s="26">
        <v>0</v>
      </c>
      <c r="I84" s="35">
        <f t="shared" si="6"/>
        <v>0</v>
      </c>
      <c r="J84" s="35">
        <f t="shared" si="7"/>
        <v>9147.88</v>
      </c>
      <c r="K84" s="36">
        <f t="shared" ref="K84:K86" si="9">D84*4500</f>
        <v>18000</v>
      </c>
      <c r="L84" s="36">
        <v>18000</v>
      </c>
      <c r="M84" s="35">
        <f t="shared" si="8"/>
        <v>27147.88</v>
      </c>
      <c r="N84" s="39"/>
    </row>
    <row r="85" s="2" customFormat="1" ht="24.75" customHeight="1" spans="1:14">
      <c r="A85" s="22">
        <v>80</v>
      </c>
      <c r="B85" s="22" t="s">
        <v>17</v>
      </c>
      <c r="C85" s="23" t="s">
        <v>103</v>
      </c>
      <c r="D85" s="24">
        <v>2</v>
      </c>
      <c r="E85" s="24">
        <v>2053</v>
      </c>
      <c r="F85" s="25">
        <v>0</v>
      </c>
      <c r="G85" s="24">
        <v>2053</v>
      </c>
      <c r="H85" s="26">
        <v>0</v>
      </c>
      <c r="I85" s="35">
        <f t="shared" si="6"/>
        <v>0</v>
      </c>
      <c r="J85" s="35">
        <f t="shared" si="7"/>
        <v>5317.27</v>
      </c>
      <c r="K85" s="36">
        <f t="shared" si="9"/>
        <v>9000</v>
      </c>
      <c r="L85" s="36">
        <v>9000</v>
      </c>
      <c r="M85" s="35">
        <f t="shared" si="8"/>
        <v>14317.27</v>
      </c>
      <c r="N85" s="37"/>
    </row>
    <row r="86" s="2" customFormat="1" ht="87.75" customHeight="1" spans="1:14">
      <c r="A86" s="22">
        <v>81</v>
      </c>
      <c r="B86" s="22" t="s">
        <v>17</v>
      </c>
      <c r="C86" s="46" t="s">
        <v>104</v>
      </c>
      <c r="D86" s="24"/>
      <c r="E86" s="23">
        <f>F86+G86</f>
        <v>8725</v>
      </c>
      <c r="F86" s="47"/>
      <c r="G86" s="48">
        <v>8725</v>
      </c>
      <c r="H86" s="47"/>
      <c r="I86" s="35">
        <f t="shared" si="6"/>
        <v>0</v>
      </c>
      <c r="J86" s="35">
        <f t="shared" si="7"/>
        <v>22597.75</v>
      </c>
      <c r="K86" s="36">
        <f t="shared" si="9"/>
        <v>0</v>
      </c>
      <c r="L86" s="36">
        <v>0</v>
      </c>
      <c r="M86" s="35">
        <f t="shared" si="8"/>
        <v>22597.75</v>
      </c>
      <c r="N86" s="51"/>
    </row>
    <row r="87" s="3" customFormat="1" ht="23.25" customHeight="1" spans="1:14">
      <c r="A87" s="49"/>
      <c r="B87" s="49"/>
      <c r="C87" s="49"/>
      <c r="D87" s="49">
        <f t="shared" ref="D87:K87" si="10">SUM(D6:D86)</f>
        <v>271</v>
      </c>
      <c r="E87" s="49">
        <f t="shared" si="10"/>
        <v>191173</v>
      </c>
      <c r="F87" s="49">
        <f t="shared" si="10"/>
        <v>0</v>
      </c>
      <c r="G87" s="49">
        <f t="shared" si="10"/>
        <v>191173</v>
      </c>
      <c r="H87" s="49">
        <f t="shared" si="10"/>
        <v>331.9</v>
      </c>
      <c r="I87" s="49">
        <f t="shared" si="10"/>
        <v>0</v>
      </c>
      <c r="J87" s="49">
        <f t="shared" si="10"/>
        <v>495138.07</v>
      </c>
      <c r="K87" s="36">
        <f t="shared" si="10"/>
        <v>1213125</v>
      </c>
      <c r="L87" s="36">
        <v>1209000</v>
      </c>
      <c r="M87" s="35">
        <f t="shared" si="8"/>
        <v>1708263.07</v>
      </c>
      <c r="N87" s="41"/>
    </row>
  </sheetData>
  <mergeCells count="19">
    <mergeCell ref="A1:N1"/>
    <mergeCell ref="A2:C2"/>
    <mergeCell ref="E2:I2"/>
    <mergeCell ref="K2:N2"/>
    <mergeCell ref="E3:G3"/>
    <mergeCell ref="I3:M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M4:M5"/>
    <mergeCell ref="N3:N5"/>
  </mergeCells>
  <conditionalFormatting sqref="N79">
    <cfRule type="uniqueValues" dxfId="0" priority="2"/>
  </conditionalFormatting>
  <conditionalFormatting sqref="N85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